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090"/>
  </bookViews>
  <sheets>
    <sheet name="1819Club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nndebut">[1]parametres!$B$1</definedName>
    <definedName name="assv1">'[2]0708VoitHach'!$F$4</definedName>
    <definedName name="assv2">'[2]0708VoitHach'!$F$5</definedName>
    <definedName name="assv3">'[2]0708VoitHach'!$F$6</definedName>
    <definedName name="assv4">'[2]0708VoitHach'!$F$7</definedName>
    <definedName name="assv5">'[2]0708VoitHach'!$F$8</definedName>
    <definedName name="BBQ">[3]Coti!$A$7:$A$104</definedName>
    <definedName name="Contraintes">[4]BIBLIO!$G$2:$G$5</definedName>
    <definedName name="date" localSheetId="0">#REF!</definedName>
    <definedName name="date">#REF!</definedName>
    <definedName name="dd" localSheetId="0">#REF!</definedName>
    <definedName name="dd">#REF!</definedName>
    <definedName name="Disciplines_sportives">[4]BIBLIO!$D$2:$D$71</definedName>
    <definedName name="DS" localSheetId="0">#REF!</definedName>
    <definedName name="DS">#REF!</definedName>
    <definedName name="Encadrement">[4]BIBLIO!$I$2:$I$3</definedName>
    <definedName name="Entrmercredi" localSheetId="0">[5]Coti!$A$7:$A$104</definedName>
    <definedName name="Entrmercredi">[6]Coti!$A$7:$A$104</definedName>
    <definedName name="eric">[7]Coti!$A$7:$A$104</definedName>
    <definedName name="Espoir_sportif" localSheetId="0">[4]BIBLIO!#REF!</definedName>
    <definedName name="Espoir_sportif">[4]BIBLIO!#REF!</definedName>
    <definedName name="Justificatif" localSheetId="0">#REF!</definedName>
    <definedName name="Justificatif">#REF!</definedName>
    <definedName name="Le_nombre_d_année">[4]BIBLIO!$J$2:$J$6</definedName>
    <definedName name="les_etudes">[4]BIBLIO!$K$2:$K$14</definedName>
    <definedName name="les_statuts">[4]BIBLIO!$A$2:$A$8</definedName>
    <definedName name="loyer">'[2]0708VoitHach'!$E$2</definedName>
    <definedName name="N">[7]Coti!$A$7:$A$104</definedName>
    <definedName name="nbrSéance" localSheetId="0">#REF!</definedName>
    <definedName name="nbrSéance">#REF!</definedName>
    <definedName name="nbrseance2" localSheetId="0">#REF!</definedName>
    <definedName name="nbrseance2">#REF!</definedName>
    <definedName name="nbrSéance2" localSheetId="0">#REF!</definedName>
    <definedName name="nbrSéance2">#REF!</definedName>
    <definedName name="Nom_fede">[4]BIBLIO!$B$2:$B$52</definedName>
    <definedName name="Nom_Federation">[4]BIBLIO!$B$2:$B$50</definedName>
    <definedName name="Occupation">[4]BIBLIO!$F$2:$F$13</definedName>
    <definedName name="presencefede" localSheetId="0">#REF!</definedName>
    <definedName name="presencefede">#REF!</definedName>
    <definedName name="sexe" localSheetId="0">#REF!</definedName>
    <definedName name="sexe">#REF!</definedName>
    <definedName name="Sexe_sportif">[4]BIBLIO!$C$2:$C$3</definedName>
    <definedName name="Solde" localSheetId="0">[7]Coti!#REF!</definedName>
    <definedName name="Solde">[7]Coti!#REF!</definedName>
    <definedName name="Sortie" localSheetId="0">[7]Coti!#REF!</definedName>
    <definedName name="Sortie">[7]Coti!#REF!</definedName>
    <definedName name="sportetude" localSheetId="0">#REF!</definedName>
    <definedName name="sportetude">#REF!</definedName>
    <definedName name="Statut_05_06" localSheetId="0">[4]BIBLIO!#REF!</definedName>
    <definedName name="Statut_05_06">[4]BIBLIO!#REF!</definedName>
    <definedName name="Statut_sportif_obtenu" localSheetId="0">[4]BIBLIO!#REF!</definedName>
    <definedName name="Statut_sportif_obtenu">[4]BIBLIO!#REF!</definedName>
    <definedName name="statut2005" localSheetId="0">#REF!</definedName>
    <definedName name="statut2005">#REF!</definedName>
    <definedName name="TypeCourt">[8]Coti!$A$7:$A$104</definedName>
    <definedName name="xxxxxxxxx" localSheetId="0">[5]Coti!$A$7:$A$104</definedName>
    <definedName name="xxxxxxxxx">[6]Coti!$A$7:$A$104</definedName>
  </definedNames>
  <calcPr calcId="17902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"/>
  <c r="C47"/>
  <c r="C46"/>
  <c r="AE45"/>
  <c r="O45"/>
  <c r="G45"/>
  <c r="C45"/>
  <c r="AM40"/>
  <c r="W40"/>
  <c r="S40"/>
  <c r="AI39"/>
  <c r="E37"/>
  <c r="AV36"/>
  <c r="AU36"/>
  <c r="AT36"/>
  <c r="AS36"/>
  <c r="AR36"/>
  <c r="AQ36"/>
  <c r="AP36"/>
  <c r="AN36"/>
  <c r="AM36"/>
  <c r="AL36"/>
  <c r="AK36"/>
  <c r="AJ36"/>
  <c r="AI36"/>
  <c r="AH36"/>
  <c r="AE36"/>
  <c r="AD36"/>
  <c r="AC36"/>
  <c r="AB36"/>
  <c r="Z36"/>
  <c r="Y36"/>
  <c r="X36"/>
  <c r="W36"/>
  <c r="T36"/>
  <c r="S36"/>
  <c r="R36"/>
  <c r="P36"/>
  <c r="O36"/>
  <c r="N36"/>
  <c r="M36"/>
  <c r="L36"/>
  <c r="H36"/>
  <c r="G36"/>
  <c r="F36"/>
  <c r="F38" s="1"/>
  <c r="E36"/>
  <c r="E38" s="1"/>
  <c r="D36"/>
  <c r="AG35"/>
  <c r="AA35"/>
  <c r="V35"/>
  <c r="U35" s="1"/>
  <c r="Q35"/>
  <c r="K35"/>
  <c r="AO34"/>
  <c r="AG34"/>
  <c r="AF34"/>
  <c r="AA34"/>
  <c r="U34" s="1"/>
  <c r="V34"/>
  <c r="Q34"/>
  <c r="K34"/>
  <c r="J34" s="1"/>
  <c r="AO33"/>
  <c r="AG33"/>
  <c r="AA33"/>
  <c r="V33"/>
  <c r="U33" s="1"/>
  <c r="Q33"/>
  <c r="K33"/>
  <c r="AO32"/>
  <c r="AG32"/>
  <c r="AF32"/>
  <c r="AA32"/>
  <c r="V32"/>
  <c r="U32" s="1"/>
  <c r="Q32"/>
  <c r="K32"/>
  <c r="J32" s="1"/>
  <c r="AO31"/>
  <c r="AG31"/>
  <c r="AF31"/>
  <c r="AA31"/>
  <c r="V31"/>
  <c r="U31"/>
  <c r="Q31"/>
  <c r="K31"/>
  <c r="AO30"/>
  <c r="AG30"/>
  <c r="AF30"/>
  <c r="AA30"/>
  <c r="V30"/>
  <c r="U30" s="1"/>
  <c r="Q30"/>
  <c r="K30"/>
  <c r="AO29"/>
  <c r="AG29"/>
  <c r="AF29"/>
  <c r="AA29"/>
  <c r="V29"/>
  <c r="U29"/>
  <c r="Q29"/>
  <c r="J29" s="1"/>
  <c r="I29" s="1"/>
  <c r="K29"/>
  <c r="AO28"/>
  <c r="AG28"/>
  <c r="AF28"/>
  <c r="AA28"/>
  <c r="V28"/>
  <c r="U28" s="1"/>
  <c r="Q28"/>
  <c r="K28"/>
  <c r="J28" s="1"/>
  <c r="AO27"/>
  <c r="AG27"/>
  <c r="AF27"/>
  <c r="AA27"/>
  <c r="V27"/>
  <c r="U27" s="1"/>
  <c r="Q27"/>
  <c r="K27"/>
  <c r="AO26"/>
  <c r="AG26"/>
  <c r="AF26"/>
  <c r="AA26"/>
  <c r="V26"/>
  <c r="Q26"/>
  <c r="K26"/>
  <c r="J26" s="1"/>
  <c r="AO25"/>
  <c r="AG25"/>
  <c r="AF25"/>
  <c r="AA25"/>
  <c r="V25"/>
  <c r="U25" s="1"/>
  <c r="Q25"/>
  <c r="K25"/>
  <c r="J25" s="1"/>
  <c r="AO24"/>
  <c r="AG24"/>
  <c r="AF24"/>
  <c r="AA24"/>
  <c r="V24"/>
  <c r="U24" s="1"/>
  <c r="Q24"/>
  <c r="K24"/>
  <c r="AO23"/>
  <c r="AG23"/>
  <c r="AF23"/>
  <c r="AA23"/>
  <c r="V23"/>
  <c r="U23"/>
  <c r="Q23"/>
  <c r="J23" s="1"/>
  <c r="K23"/>
  <c r="AO22"/>
  <c r="AG22"/>
  <c r="AG36" s="1"/>
  <c r="AF22"/>
  <c r="AA22"/>
  <c r="V22"/>
  <c r="U22" s="1"/>
  <c r="Q22"/>
  <c r="Q36" s="1"/>
  <c r="K22"/>
  <c r="AV18"/>
  <c r="AV45" s="1"/>
  <c r="AU18"/>
  <c r="AU40" s="1"/>
  <c r="AT18"/>
  <c r="AT45" s="1"/>
  <c r="AS18"/>
  <c r="AS45" s="1"/>
  <c r="AR18"/>
  <c r="AR45" s="1"/>
  <c r="AQ18"/>
  <c r="AI21" s="1"/>
  <c r="AP18"/>
  <c r="AP45" s="1"/>
  <c r="AN18"/>
  <c r="AN45" s="1"/>
  <c r="AM18"/>
  <c r="AM45" s="1"/>
  <c r="AL18"/>
  <c r="AL45" s="1"/>
  <c r="AK18"/>
  <c r="AK45" s="1"/>
  <c r="AJ18"/>
  <c r="AJ45" s="1"/>
  <c r="AI18"/>
  <c r="AI40" s="1"/>
  <c r="AH18"/>
  <c r="AH45" s="1"/>
  <c r="AE18"/>
  <c r="AE40" s="1"/>
  <c r="AD18"/>
  <c r="AD45" s="1"/>
  <c r="AC18"/>
  <c r="AC45" s="1"/>
  <c r="AB18"/>
  <c r="AB45" s="1"/>
  <c r="Z18"/>
  <c r="Z45" s="1"/>
  <c r="Y18"/>
  <c r="Y45" s="1"/>
  <c r="X18"/>
  <c r="X45" s="1"/>
  <c r="W18"/>
  <c r="W45" s="1"/>
  <c r="T18"/>
  <c r="T45" s="1"/>
  <c r="S18"/>
  <c r="S45" s="1"/>
  <c r="R18"/>
  <c r="R45" s="1"/>
  <c r="P18"/>
  <c r="P45" s="1"/>
  <c r="O18"/>
  <c r="O40" s="1"/>
  <c r="N18"/>
  <c r="N45" s="1"/>
  <c r="M18"/>
  <c r="M45" s="1"/>
  <c r="L18"/>
  <c r="L45" s="1"/>
  <c r="H18"/>
  <c r="H45" s="1"/>
  <c r="G18"/>
  <c r="G40" s="1"/>
  <c r="F18"/>
  <c r="F45" s="1"/>
  <c r="E18"/>
  <c r="E20" s="1"/>
  <c r="E47" s="1"/>
  <c r="D18"/>
  <c r="D45" s="1"/>
  <c r="AA17"/>
  <c r="V17"/>
  <c r="U17" s="1"/>
  <c r="Q17"/>
  <c r="K17"/>
  <c r="J17" s="1"/>
  <c r="AO16"/>
  <c r="AG16"/>
  <c r="AF16"/>
  <c r="AA16"/>
  <c r="V16"/>
  <c r="U16" s="1"/>
  <c r="Q16"/>
  <c r="K16"/>
  <c r="J16"/>
  <c r="AO15"/>
  <c r="AG15"/>
  <c r="AF15"/>
  <c r="AA15"/>
  <c r="V15"/>
  <c r="U15" s="1"/>
  <c r="Q15"/>
  <c r="K15"/>
  <c r="AO14"/>
  <c r="AG14"/>
  <c r="AF14"/>
  <c r="AA14"/>
  <c r="V14"/>
  <c r="U14" s="1"/>
  <c r="Q14"/>
  <c r="K14"/>
  <c r="J14" s="1"/>
  <c r="AO13"/>
  <c r="AG13"/>
  <c r="AF13"/>
  <c r="AA13"/>
  <c r="V13"/>
  <c r="U13"/>
  <c r="Q13"/>
  <c r="K13"/>
  <c r="AO12"/>
  <c r="AG12"/>
  <c r="AF12"/>
  <c r="AA12"/>
  <c r="V12"/>
  <c r="U12" s="1"/>
  <c r="Q12"/>
  <c r="K12"/>
  <c r="J12" s="1"/>
  <c r="AO11"/>
  <c r="AG11"/>
  <c r="AF11"/>
  <c r="AA11"/>
  <c r="V11"/>
  <c r="U11"/>
  <c r="Q11"/>
  <c r="K11"/>
  <c r="AO10"/>
  <c r="AG10"/>
  <c r="AF10"/>
  <c r="AA10"/>
  <c r="V10"/>
  <c r="U10" s="1"/>
  <c r="Q10"/>
  <c r="K10"/>
  <c r="J10" s="1"/>
  <c r="AO9"/>
  <c r="AG9"/>
  <c r="AF9"/>
  <c r="AA9"/>
  <c r="V9"/>
  <c r="U9"/>
  <c r="Q9"/>
  <c r="K9"/>
  <c r="AO8"/>
  <c r="AG8"/>
  <c r="AF8"/>
  <c r="AA8"/>
  <c r="V8"/>
  <c r="U8" s="1"/>
  <c r="Q8"/>
  <c r="K8"/>
  <c r="J8" s="1"/>
  <c r="AO7"/>
  <c r="AG7"/>
  <c r="AF7"/>
  <c r="AA7"/>
  <c r="V7"/>
  <c r="U7"/>
  <c r="Q7"/>
  <c r="K7"/>
  <c r="AO6"/>
  <c r="AG6"/>
  <c r="AF6"/>
  <c r="AA6"/>
  <c r="V6"/>
  <c r="U6" s="1"/>
  <c r="Q6"/>
  <c r="K6"/>
  <c r="J6" s="1"/>
  <c r="I6" s="1"/>
  <c r="AO5"/>
  <c r="AG5"/>
  <c r="AF5"/>
  <c r="AA5"/>
  <c r="V5"/>
  <c r="U5"/>
  <c r="Q5"/>
  <c r="J5" s="1"/>
  <c r="K5"/>
  <c r="AO4"/>
  <c r="AG4"/>
  <c r="AF4"/>
  <c r="AA4"/>
  <c r="V4"/>
  <c r="U4" s="1"/>
  <c r="Q4"/>
  <c r="K4"/>
  <c r="J4" s="1"/>
  <c r="I4" s="1"/>
  <c r="AO3"/>
  <c r="AG3"/>
  <c r="AF3"/>
  <c r="AA3"/>
  <c r="V3"/>
  <c r="U3"/>
  <c r="Q3"/>
  <c r="K3"/>
  <c r="AO2"/>
  <c r="AG2"/>
  <c r="AG18" s="1"/>
  <c r="AG45" s="1"/>
  <c r="AF2"/>
  <c r="AF18" s="1"/>
  <c r="AA2"/>
  <c r="V2"/>
  <c r="U2" s="1"/>
  <c r="Q2"/>
  <c r="K2"/>
  <c r="J2" s="1"/>
  <c r="I2" s="1"/>
  <c r="AU45" l="1"/>
  <c r="U18"/>
  <c r="I25"/>
  <c r="AQ40"/>
  <c r="AI45"/>
  <c r="AA18"/>
  <c r="J7"/>
  <c r="I7" s="1"/>
  <c r="J9"/>
  <c r="I9" s="1"/>
  <c r="J11"/>
  <c r="I11" s="1"/>
  <c r="J13"/>
  <c r="I13" s="1"/>
  <c r="J15"/>
  <c r="I15" s="1"/>
  <c r="F20"/>
  <c r="F47" s="1"/>
  <c r="AA36"/>
  <c r="J24"/>
  <c r="I24" s="1"/>
  <c r="I32"/>
  <c r="J33"/>
  <c r="I33" s="1"/>
  <c r="AO18"/>
  <c r="AO36"/>
  <c r="J27"/>
  <c r="I27" s="1"/>
  <c r="V36"/>
  <c r="K18"/>
  <c r="Q18"/>
  <c r="Q45" s="1"/>
  <c r="I5"/>
  <c r="J22"/>
  <c r="I22" s="1"/>
  <c r="AF36"/>
  <c r="I23"/>
  <c r="U26"/>
  <c r="U36" s="1"/>
  <c r="U40" s="1"/>
  <c r="J30"/>
  <c r="I30" s="1"/>
  <c r="J31"/>
  <c r="I31" s="1"/>
  <c r="J35"/>
  <c r="AQ45"/>
  <c r="K45"/>
  <c r="AF45"/>
  <c r="AF40"/>
  <c r="AI48"/>
  <c r="AI43"/>
  <c r="U45"/>
  <c r="AO45"/>
  <c r="AO40"/>
  <c r="I16"/>
  <c r="I28"/>
  <c r="I34"/>
  <c r="Q40"/>
  <c r="AA45"/>
  <c r="AA40"/>
  <c r="I8"/>
  <c r="I10"/>
  <c r="I12"/>
  <c r="I14"/>
  <c r="I26"/>
  <c r="V18"/>
  <c r="E19"/>
  <c r="E46" s="1"/>
  <c r="K36"/>
  <c r="K40" s="1"/>
  <c r="F37"/>
  <c r="D40"/>
  <c r="H40"/>
  <c r="L40"/>
  <c r="P40"/>
  <c r="T40"/>
  <c r="X40"/>
  <c r="AB40"/>
  <c r="AJ40"/>
  <c r="AN40"/>
  <c r="AR40"/>
  <c r="AV40"/>
  <c r="J3"/>
  <c r="I3" s="1"/>
  <c r="F19"/>
  <c r="F46" s="1"/>
  <c r="E40"/>
  <c r="M40"/>
  <c r="Y40"/>
  <c r="AC40"/>
  <c r="AG40"/>
  <c r="AK40"/>
  <c r="AS40"/>
  <c r="E45"/>
  <c r="F40"/>
  <c r="N40"/>
  <c r="R40"/>
  <c r="Z40"/>
  <c r="AD40"/>
  <c r="AH40"/>
  <c r="AL40"/>
  <c r="AP40"/>
  <c r="AT40"/>
  <c r="I18" l="1"/>
  <c r="J36"/>
  <c r="I45"/>
  <c r="F42"/>
  <c r="F41"/>
  <c r="I36"/>
  <c r="I40" s="1"/>
  <c r="J18"/>
  <c r="E41"/>
  <c r="E42"/>
  <c r="V45"/>
  <c r="V40"/>
  <c r="J45" l="1"/>
  <c r="J40"/>
</calcChain>
</file>

<file path=xl/sharedStrings.xml><?xml version="1.0" encoding="utf-8"?>
<sst xmlns="http://schemas.openxmlformats.org/spreadsheetml/2006/main" count="157" uniqueCount="79">
  <si>
    <t>NOMBRE DE CLUBS</t>
  </si>
  <si>
    <t>NBRE DE VOIX A L'AG</t>
  </si>
  <si>
    <t>NBRE DE VOIX JEUNES A L'AG</t>
  </si>
  <si>
    <t>SECTIONS HOMMES</t>
  </si>
  <si>
    <t>SECTIONS FEMMES</t>
  </si>
  <si>
    <t>NBRE D'EQUIPES SENIORES EN BWBC</t>
  </si>
  <si>
    <t>NBRE D'EQUIPES H BWBC</t>
  </si>
  <si>
    <t xml:space="preserve">NBRE D'EQUIPES H BWBC EN NATIONALES </t>
  </si>
  <si>
    <t>LIGUE A</t>
  </si>
  <si>
    <t>LIGUE B</t>
  </si>
  <si>
    <t>NATIONALE 1</t>
  </si>
  <si>
    <t>NATIONALE 2</t>
  </si>
  <si>
    <t>NATIONALES 3</t>
  </si>
  <si>
    <t>NBRE D'EQUIPES BWBC H EN PROVINCIALES</t>
  </si>
  <si>
    <t>PROVINCIALE 1</t>
  </si>
  <si>
    <t>PROVINCIALE 2</t>
  </si>
  <si>
    <t>PROVINCIALE 3</t>
  </si>
  <si>
    <t>NBRE D'EQUIPES D BWBC</t>
  </si>
  <si>
    <t xml:space="preserve">NBRE D'EQUIPES BWBC D EN NATIONALES </t>
  </si>
  <si>
    <t>NBRE D'EQUIPES BWBC D EN PROVINCIALES</t>
  </si>
  <si>
    <t>PROVINCIALES 3</t>
  </si>
  <si>
    <t>PROVINCIALES 4</t>
  </si>
  <si>
    <t>NBRE D'EQUIPES BWBC JEUNES</t>
  </si>
  <si>
    <t>NBRE D'EQUIPES H BWBC JEUNES</t>
  </si>
  <si>
    <t>AMENDES BWBC VOLLEY SECTION HOMMES</t>
  </si>
  <si>
    <t>JUNIORS GARCONS</t>
  </si>
  <si>
    <t>SCOLAIRES GARCONS</t>
  </si>
  <si>
    <t>CADETS GARCONS</t>
  </si>
  <si>
    <t>MINIMES GARCONS</t>
  </si>
  <si>
    <t>PUPILLES GARCONS</t>
  </si>
  <si>
    <t>NBRE D'EQUIPES D BWBC JEUNES</t>
  </si>
  <si>
    <t>AMENDES BWBC VOLLEY SECTION FEMMES</t>
  </si>
  <si>
    <t>JUNIORES FILLES</t>
  </si>
  <si>
    <t>SCOLAIRES FILLES</t>
  </si>
  <si>
    <t>CADETTES FILLES</t>
  </si>
  <si>
    <t>MINIMES FILLES</t>
  </si>
  <si>
    <t>PUPILLES FILLES</t>
  </si>
  <si>
    <t>BC</t>
  </si>
  <si>
    <t>Forza Uccle</t>
  </si>
  <si>
    <t>Barrio Jette Volley</t>
  </si>
  <si>
    <t>CAPCI-W.B.</t>
  </si>
  <si>
    <t>Flashing Femina</t>
  </si>
  <si>
    <t>Sporta Brussels Volley</t>
  </si>
  <si>
    <t>Moortebeek</t>
  </si>
  <si>
    <t>Union Drogenbos</t>
  </si>
  <si>
    <t>Bruxelles Est</t>
  </si>
  <si>
    <t>Ancienne VC</t>
  </si>
  <si>
    <t>AS Maccabi</t>
  </si>
  <si>
    <t>Anderlecht Volley Team</t>
  </si>
  <si>
    <t>Star Ice</t>
  </si>
  <si>
    <t>Yooop Tigers</t>
  </si>
  <si>
    <t>Phenix Volley Brussels</t>
  </si>
  <si>
    <t>Ixelles Volley</t>
  </si>
  <si>
    <t>Bruxelles Capitale Loisirs</t>
  </si>
  <si>
    <t>X</t>
  </si>
  <si>
    <t>CLUBS BC</t>
  </si>
  <si>
    <t>MAJORITE SIMPLE</t>
  </si>
  <si>
    <t>MAJORITE DEUX TIERS</t>
  </si>
  <si>
    <t>TOTAL AMENDES</t>
  </si>
  <si>
    <t>BW</t>
  </si>
  <si>
    <t>US Bousval</t>
  </si>
  <si>
    <t>VC Tubize</t>
  </si>
  <si>
    <t>Limal-Ottignies SG</t>
  </si>
  <si>
    <t>VC Perwez</t>
  </si>
  <si>
    <t>VC Brainois</t>
  </si>
  <si>
    <t>BW Nivelles</t>
  </si>
  <si>
    <t>VBC Rixensart</t>
  </si>
  <si>
    <t>La Spirout Chaumont</t>
  </si>
  <si>
    <t>VC Lasne</t>
  </si>
  <si>
    <t>Axis Guibertin</t>
  </si>
  <si>
    <t>Villers</t>
  </si>
  <si>
    <t>Eagles</t>
  </si>
  <si>
    <t>Gold Rix</t>
  </si>
  <si>
    <t>Brabant wallon Loisirs</t>
  </si>
  <si>
    <t>CLUBS BW</t>
  </si>
  <si>
    <t>CLUBS BC ET BW</t>
  </si>
  <si>
    <t>CLUBS</t>
  </si>
  <si>
    <t>AMENDES FVWB SECTION HOMMES</t>
  </si>
  <si>
    <t>AMENDES FVWB SECTION FEMMES</t>
  </si>
</sst>
</file>

<file path=xl/styles.xml><?xml version="1.0" encoding="utf-8"?>
<styleSheet xmlns="http://schemas.openxmlformats.org/spreadsheetml/2006/main">
  <fonts count="12">
    <font>
      <sz val="7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theme="9" tint="-0.249977111117893"/>
      <name val="Arial"/>
      <family val="2"/>
    </font>
    <font>
      <b/>
      <sz val="8"/>
      <color indexed="12"/>
      <name val="Arial"/>
      <family val="2"/>
    </font>
    <font>
      <b/>
      <i/>
      <sz val="9.5"/>
      <color indexed="12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indexed="12"/>
      <name val="Calibri"/>
      <family val="2"/>
    </font>
    <font>
      <b/>
      <sz val="12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4" fillId="0" borderId="1" xfId="1" applyFont="1" applyBorder="1" applyAlignment="1">
      <alignment horizontal="center" textRotation="90"/>
    </xf>
    <xf numFmtId="0" fontId="2" fillId="2" borderId="1" xfId="1" applyFont="1" applyFill="1" applyBorder="1" applyAlignment="1">
      <alignment horizontal="center" textRotation="90"/>
    </xf>
    <xf numFmtId="0" fontId="2" fillId="3" borderId="2" xfId="1" applyFont="1" applyFill="1" applyBorder="1" applyAlignment="1">
      <alignment horizontal="center" textRotation="90"/>
    </xf>
    <xf numFmtId="0" fontId="5" fillId="0" borderId="1" xfId="1" applyFont="1" applyBorder="1" applyAlignment="1">
      <alignment horizontal="center" textRotation="90"/>
    </xf>
    <xf numFmtId="0" fontId="4" fillId="4" borderId="1" xfId="1" applyFont="1" applyFill="1" applyBorder="1" applyAlignment="1">
      <alignment horizontal="center" textRotation="90"/>
    </xf>
    <xf numFmtId="0" fontId="4" fillId="3" borderId="3" xfId="1" applyFont="1" applyFill="1" applyBorder="1" applyAlignment="1">
      <alignment horizontal="center" textRotation="90"/>
    </xf>
    <xf numFmtId="0" fontId="6" fillId="0" borderId="4" xfId="1" applyFont="1" applyFill="1" applyBorder="1" applyAlignment="1">
      <alignment horizontal="center" textRotation="90"/>
    </xf>
    <xf numFmtId="0" fontId="4" fillId="4" borderId="3" xfId="1" applyFont="1" applyFill="1" applyBorder="1" applyAlignment="1">
      <alignment horizontal="center" textRotation="90"/>
    </xf>
    <xf numFmtId="0" fontId="4" fillId="3" borderId="1" xfId="1" applyFont="1" applyFill="1" applyBorder="1" applyAlignment="1">
      <alignment horizontal="center" textRotation="90"/>
    </xf>
    <xf numFmtId="0" fontId="4" fillId="0" borderId="2" xfId="1" applyFont="1" applyBorder="1" applyAlignment="1">
      <alignment horizontal="center" textRotation="90"/>
    </xf>
    <xf numFmtId="0" fontId="7" fillId="0" borderId="1" xfId="1" applyFont="1" applyBorder="1" applyAlignment="1">
      <alignment horizontal="center" textRotation="90"/>
    </xf>
    <xf numFmtId="0" fontId="7" fillId="0" borderId="4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textRotation="90"/>
    </xf>
    <xf numFmtId="0" fontId="3" fillId="0" borderId="0" xfId="1" applyFont="1" applyAlignment="1">
      <alignment textRotation="90"/>
    </xf>
    <xf numFmtId="0" fontId="2" fillId="0" borderId="0" xfId="1" applyFont="1"/>
    <xf numFmtId="0" fontId="2" fillId="0" borderId="0" xfId="1" applyFont="1" applyFill="1"/>
    <xf numFmtId="0" fontId="1" fillId="0" borderId="5" xfId="1" applyFont="1" applyFill="1" applyBorder="1"/>
    <xf numFmtId="0" fontId="3" fillId="2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0" xfId="1"/>
    <xf numFmtId="0" fontId="3" fillId="5" borderId="7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1" fillId="7" borderId="5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0" fontId="1" fillId="7" borderId="6" xfId="1" applyFont="1" applyFill="1" applyBorder="1" applyAlignment="1">
      <alignment horizontal="center"/>
    </xf>
    <xf numFmtId="0" fontId="1" fillId="8" borderId="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8" fillId="0" borderId="0" xfId="1" applyFont="1"/>
    <xf numFmtId="0" fontId="8" fillId="0" borderId="8" xfId="1" applyFont="1" applyFill="1" applyBorder="1"/>
    <xf numFmtId="0" fontId="9" fillId="3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5" xfId="1" applyFont="1" applyFill="1" applyBorder="1"/>
    <xf numFmtId="0" fontId="10" fillId="0" borderId="0" xfId="1" applyFont="1" applyFill="1" applyBorder="1"/>
    <xf numFmtId="1" fontId="11" fillId="3" borderId="5" xfId="1" applyNumberFormat="1" applyFont="1" applyFill="1" applyBorder="1" applyAlignment="1">
      <alignment horizontal="center"/>
    </xf>
    <xf numFmtId="1" fontId="11" fillId="3" borderId="6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1" fillId="0" borderId="0" xfId="1" applyFont="1"/>
    <xf numFmtId="0" fontId="11" fillId="3" borderId="9" xfId="1" applyFont="1" applyFill="1" applyBorder="1" applyAlignment="1">
      <alignment horizontal="center"/>
    </xf>
    <xf numFmtId="1" fontId="11" fillId="3" borderId="10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" fontId="11" fillId="0" borderId="0" xfId="1" applyNumberFormat="1" applyFont="1" applyBorder="1" applyAlignment="1">
      <alignment horizontal="center"/>
    </xf>
    <xf numFmtId="0" fontId="3" fillId="0" borderId="0" xfId="1" applyFont="1"/>
    <xf numFmtId="0" fontId="10" fillId="0" borderId="9" xfId="1" applyFont="1" applyFill="1" applyBorder="1"/>
    <xf numFmtId="0" fontId="3" fillId="0" borderId="11" xfId="1" applyFont="1" applyFill="1" applyBorder="1"/>
    <xf numFmtId="0" fontId="3" fillId="0" borderId="11" xfId="1" applyFont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0" borderId="11" xfId="1" applyBorder="1" applyAlignment="1">
      <alignment horizontal="center"/>
    </xf>
    <xf numFmtId="1" fontId="9" fillId="4" borderId="11" xfId="1" applyNumberFormat="1" applyFont="1" applyFill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2" fillId="0" borderId="0" xfId="1" applyFont="1" applyFill="1" applyBorder="1"/>
    <xf numFmtId="0" fontId="11" fillId="3" borderId="6" xfId="1" applyFont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%20Davaux/AppData/Local/Microsoft/Windows/Temporary%20Internet%20Files/OLK5C16/Calendrier%202011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07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pm/Local%20Settings/Temporary%20Internet%20Files/OLK2/COMF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scrime-ligue.be/documents/Formulaire_demandes_espoirs_2013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go/AppData/Local/Temp/F&#233;d&#233;rations/COM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e/AppData/Local/Microsoft/Windows/Temporary%20Internet%20Files/OLK2425/F&#233;d&#233;rations/COM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xcorbais/My%20Documents/Excel/COMFI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res"/>
      <sheetName val="Feuil3"/>
    </sheetNames>
    <sheetDataSet>
      <sheetData sheetId="0" refreshError="1">
        <row r="1">
          <cell r="B1">
            <v>2011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708BudgetTot"/>
      <sheetName val="0708Budget"/>
      <sheetName val="0708RelJou"/>
      <sheetName val="0708CalculDépl"/>
      <sheetName val="0708BudEcole"/>
      <sheetName val="0708Koen"/>
      <sheetName val="0508Rousseaux"/>
      <sheetName val="0708Rousseaux"/>
      <sheetName val="0607RousseauxProj"/>
      <sheetName val="9806RoussHist"/>
      <sheetName val="0708Blairon"/>
      <sheetName val="0708DHStaffPrj"/>
      <sheetName val="0708LechienProj"/>
      <sheetName val="0708LechienPrés"/>
      <sheetName val="0708Termote"/>
      <sheetName val="0708Espoirs"/>
      <sheetName val="0708VoitHach"/>
      <sheetName val="0708BW"/>
      <sheetName val="0708BudLig"/>
      <sheetName val="0708BudgetBW"/>
      <sheetName val="07BudTourNoel"/>
      <sheetName val="07OrgTourNoel"/>
      <sheetName val="07VIPMaas"/>
      <sheetName val="07CP"/>
      <sheetName val="07Ethias"/>
      <sheetName val="0708Cal"/>
      <sheetName val="0708CalJeunes"/>
      <sheetName val="07TrofComm"/>
      <sheetName val="07GalaBudg"/>
      <sheetName val="07GalaOrg"/>
      <sheetName val="08Familles"/>
      <sheetName val="07MSGMem"/>
      <sheetName val="08MSGMem"/>
      <sheetName val="0708Ballons"/>
      <sheetName val="0708VBCGuib"/>
      <sheetName val="0708VolGuib"/>
      <sheetName val="0708MSGSubsides"/>
      <sheetName val="08MSGComptes"/>
      <sheetName val="0708EntJou"/>
      <sheetName val="0708-09EntJou"/>
      <sheetName val="0708-12EntJou"/>
      <sheetName val="07Aout"/>
      <sheetName val="08Herman"/>
      <sheetName val="08Herman (2)"/>
      <sheetName val="08Sept"/>
      <sheetName val="0607EntJou"/>
      <sheetName val="0506EntJou"/>
      <sheetName val="Feuil1"/>
      <sheetName val="0708DHStaff"/>
      <sheetName val="0708BudgetLigue"/>
      <sheetName val="071222Budg"/>
      <sheetName val="0809EntJou"/>
      <sheetName val="0708EcoEntrFin"/>
      <sheetName val="0708KH"/>
      <sheetName val="0508ER"/>
      <sheetName val="0708ER"/>
      <sheetName val="0607ERProj"/>
      <sheetName val="9806ERHist"/>
      <sheetName val="0708DB"/>
      <sheetName val="0708DT"/>
      <sheetName val="0708EcoJL"/>
      <sheetName val="08CIVoitHach"/>
      <sheetName val="07BudToNoel"/>
      <sheetName val="07OrgToNoel"/>
      <sheetName val="07OrgDH"/>
      <sheetName val="0708StagesKH"/>
      <sheetName val="07Supp"/>
      <sheetName val="08BBQ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F4" t="str">
            <v>1 mois</v>
          </cell>
        </row>
        <row r="5">
          <cell r="F5">
            <v>116.39999999999999</v>
          </cell>
        </row>
        <row r="6">
          <cell r="F6">
            <v>130.88666666666668</v>
          </cell>
        </row>
        <row r="7">
          <cell r="F7">
            <v>117.25999999999999</v>
          </cell>
        </row>
        <row r="8">
          <cell r="F8">
            <v>140.81333333333333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"/>
      <sheetName val="Formulaire1"/>
      <sheetName val="BIBLIO"/>
      <sheetName val="ADMIN"/>
    </sheetNames>
    <sheetDataSet>
      <sheetData sheetId="0" refreshError="1"/>
      <sheetData sheetId="1" refreshError="1"/>
      <sheetData sheetId="2">
        <row r="2">
          <cell r="A2" t="str">
            <v>Espoir sportif (international)</v>
          </cell>
          <cell r="B2" t="str">
            <v>Ligue belge francophone d'Athlétisme</v>
          </cell>
          <cell r="C2" t="str">
            <v>F</v>
          </cell>
          <cell r="D2" t="str">
            <v>Athlétisme</v>
          </cell>
          <cell r="F2" t="str">
            <v>Inscrit dans l'enseignement primaire</v>
          </cell>
          <cell r="G2" t="str">
            <v>Enseignement Technique de Transition : humanité sportive de haut niveau</v>
          </cell>
          <cell r="I2" t="str">
            <v>OUI</v>
          </cell>
          <cell r="J2" t="str">
            <v>1ere année</v>
          </cell>
          <cell r="K2" t="str">
            <v>1ere année</v>
          </cell>
        </row>
        <row r="3">
          <cell r="A3" t="str">
            <v>Espoir sportif (aspirant)</v>
          </cell>
          <cell r="B3" t="str">
            <v>Association sportive Automobile francophone</v>
          </cell>
          <cell r="C3" t="str">
            <v>H</v>
          </cell>
          <cell r="D3" t="str">
            <v>Automobilisme</v>
          </cell>
          <cell r="F3" t="str">
            <v>Suit un enseignement à distance</v>
          </cell>
          <cell r="G3" t="str">
            <v>Enseignement humanités option sport de haut niveau</v>
          </cell>
          <cell r="I3" t="str">
            <v>NON</v>
          </cell>
          <cell r="J3" t="str">
            <v>2ème année</v>
          </cell>
          <cell r="K3" t="str">
            <v>2ème année</v>
          </cell>
        </row>
        <row r="4">
          <cell r="A4" t="str">
            <v>Sportif de haut niveau</v>
          </cell>
          <cell r="B4" t="str">
            <v>Ligue francophone d'Aviron</v>
          </cell>
          <cell r="D4" t="str">
            <v>Aviron</v>
          </cell>
          <cell r="F4" t="str">
            <v>Inscrit dans l'enseignement secondaire</v>
          </cell>
          <cell r="G4" t="str">
            <v xml:space="preserve">Etalement scolaire des études supérieures </v>
          </cell>
          <cell r="J4" t="str">
            <v>3ème année</v>
          </cell>
          <cell r="K4" t="str">
            <v>3ème année</v>
          </cell>
        </row>
        <row r="5">
          <cell r="A5" t="str">
            <v>Partenaire d'entraînement</v>
          </cell>
          <cell r="B5" t="str">
            <v>Ligue francophone belge de Badminton</v>
          </cell>
          <cell r="D5" t="str">
            <v>Badminton</v>
          </cell>
          <cell r="F5" t="str">
            <v>Inscrit en promotion sociale</v>
          </cell>
          <cell r="G5" t="str">
            <v>Autre</v>
          </cell>
          <cell r="J5" t="str">
            <v>4ème année</v>
          </cell>
          <cell r="K5" t="str">
            <v>4ème année</v>
          </cell>
        </row>
        <row r="6">
          <cell r="B6" t="str">
            <v>Association Wallonie Bruxelles de Basket-ball</v>
          </cell>
          <cell r="D6" t="str">
            <v>Baseball</v>
          </cell>
          <cell r="F6" t="str">
            <v>Inscrit en formation CEFA</v>
          </cell>
          <cell r="J6" t="str">
            <v>plus de 4 ans</v>
          </cell>
          <cell r="K6" t="str">
            <v>5ème année</v>
          </cell>
        </row>
        <row r="7">
          <cell r="B7" t="str">
            <v>Ligue francophone de Baseball et Softball</v>
          </cell>
          <cell r="D7" t="str">
            <v>Basket-ball</v>
          </cell>
          <cell r="F7" t="str">
            <v xml:space="preserve">Inscrit dans l'enseignement supérieur non universitaire </v>
          </cell>
          <cell r="K7" t="str">
            <v>6ème année</v>
          </cell>
        </row>
        <row r="8">
          <cell r="B8" t="str">
            <v>Fédération royale belge de Boxe</v>
          </cell>
          <cell r="D8" t="str">
            <v>Beach volley</v>
          </cell>
          <cell r="F8" t="str">
            <v xml:space="preserve">Inscrit dans l'enseignement supérieur  universitaire </v>
          </cell>
          <cell r="K8" t="str">
            <v>Bac+1</v>
          </cell>
        </row>
        <row r="9">
          <cell r="B9" t="str">
            <v>Fédération regionale des Sports d'Orientation</v>
          </cell>
          <cell r="D9" t="str">
            <v>Boxe</v>
          </cell>
          <cell r="F9" t="str">
            <v>Personnel de l'enseignement (et PMS)</v>
          </cell>
          <cell r="K9" t="str">
            <v>Bac+2</v>
          </cell>
        </row>
        <row r="10">
          <cell r="B10" t="str">
            <v>Fédération Cycliste Wallonie-Bruxelles</v>
          </cell>
          <cell r="D10" t="str">
            <v>Canoë</v>
          </cell>
          <cell r="F10" t="str">
            <v>Salarié</v>
          </cell>
          <cell r="K10" t="str">
            <v>Bac+3</v>
          </cell>
        </row>
        <row r="11">
          <cell r="B11" t="str">
            <v>Ligue équestre Wallonie-Bruxelles</v>
          </cell>
          <cell r="D11" t="str">
            <v>Course d'orientation</v>
          </cell>
          <cell r="F11" t="str">
            <v>Travailleur indépendant</v>
          </cell>
          <cell r="K11" t="str">
            <v>Master 60</v>
          </cell>
        </row>
        <row r="12">
          <cell r="B12" t="str">
            <v>Ligue francophone des Cercles d'Escrime de Belgique</v>
          </cell>
          <cell r="D12" t="str">
            <v>Cyclisme (bmx)</v>
          </cell>
          <cell r="F12" t="str">
            <v>Demandeur d'emploi</v>
          </cell>
          <cell r="K12" t="str">
            <v>Master 120</v>
          </cell>
        </row>
        <row r="13">
          <cell r="B13" t="str">
            <v>Fédération francophone de Canoë</v>
          </cell>
          <cell r="D13" t="str">
            <v>Cyclisme (cyclocross)</v>
          </cell>
          <cell r="F13" t="str">
            <v>Sportif sous-contrat Communauté française</v>
          </cell>
          <cell r="K13" t="str">
            <v>3e cycle supérieur</v>
          </cell>
        </row>
        <row r="14">
          <cell r="B14" t="str">
            <v>Club alpin belge-Fédération francophone d'Escalade, d'Alpinisme et de Randonnée</v>
          </cell>
          <cell r="D14" t="str">
            <v>Cyclisme (piste)</v>
          </cell>
        </row>
        <row r="15">
          <cell r="B15" t="str">
            <v>Union royale belge des Sociétés de Football association</v>
          </cell>
          <cell r="D15" t="str">
            <v>Cyclisme (route)</v>
          </cell>
        </row>
        <row r="16">
          <cell r="B16" t="str">
            <v>Ligue francophone de Football en Salle</v>
          </cell>
          <cell r="D16" t="str">
            <v>Cyclisme (trial)</v>
          </cell>
        </row>
        <row r="17">
          <cell r="B17" t="str">
            <v>Association francophone belge de Golf</v>
          </cell>
          <cell r="D17" t="str">
            <v>Cyclisme (cross-country)</v>
          </cell>
        </row>
        <row r="18">
          <cell r="B18" t="str">
            <v>Fédération francophone de Gymnastique</v>
          </cell>
          <cell r="D18" t="str">
            <v>Cyclisme (downhill / X-cross)</v>
          </cell>
        </row>
        <row r="19">
          <cell r="B19" t="str">
            <v>Ligue francophone des Poids et Haltères</v>
          </cell>
          <cell r="D19" t="str">
            <v>Duathlon</v>
          </cell>
        </row>
        <row r="20">
          <cell r="B20" t="str">
            <v>Ligue francophone de Handball</v>
          </cell>
          <cell r="D20" t="str">
            <v>Equitation</v>
          </cell>
        </row>
        <row r="21">
          <cell r="B21" t="str">
            <v>Association royale belge de Hockey</v>
          </cell>
          <cell r="D21" t="str">
            <v>Escalade</v>
          </cell>
        </row>
        <row r="22">
          <cell r="B22" t="str">
            <v>Fédération royale belge de Hockey sur Glace</v>
          </cell>
          <cell r="D22" t="str">
            <v>Escrime</v>
          </cell>
        </row>
        <row r="23">
          <cell r="B23" t="str">
            <v>Fédération francophone belge de Judo et Disciplines associées</v>
          </cell>
          <cell r="D23" t="str">
            <v>Football</v>
          </cell>
        </row>
        <row r="24">
          <cell r="B24" t="str">
            <v>Association francophone de Ju-jitsu</v>
          </cell>
          <cell r="D24" t="str">
            <v>Football en salle</v>
          </cell>
        </row>
        <row r="25">
          <cell r="B25" t="str">
            <v>Fédération francophone de Karaté et Arts Martiaux affinitaires</v>
          </cell>
          <cell r="D25" t="str">
            <v>Golf</v>
          </cell>
        </row>
        <row r="26">
          <cell r="B26" t="str">
            <v>Ligue francophone de Lutte olympique</v>
          </cell>
          <cell r="D26" t="str">
            <v>Gymnastique acrobatique</v>
          </cell>
        </row>
        <row r="27">
          <cell r="B27" t="str">
            <v>Fédération motocycliste wallonne de Belgique</v>
          </cell>
          <cell r="D27" t="str">
            <v>Gymnastique artistique</v>
          </cell>
        </row>
        <row r="28">
          <cell r="B28" t="str">
            <v>Fédération francophone belge de Natation</v>
          </cell>
          <cell r="D28" t="str">
            <v>Gymnastique rythmique</v>
          </cell>
        </row>
        <row r="29">
          <cell r="B29" t="str">
            <v>Fédération wallonne des Clubs de Parachutisme</v>
          </cell>
          <cell r="D29" t="str">
            <v>Halthérophilie</v>
          </cell>
        </row>
        <row r="30">
          <cell r="B30" t="str">
            <v>Fédération francophone de Patinage artistique</v>
          </cell>
          <cell r="D30" t="str">
            <v>Handball</v>
          </cell>
        </row>
        <row r="31">
          <cell r="B31" t="str">
            <v>Ligue belge francophone de Rugby</v>
          </cell>
          <cell r="D31" t="str">
            <v>Handisport</v>
          </cell>
        </row>
        <row r="32">
          <cell r="B32" t="str">
            <v>Fédération francophone belge de Savate</v>
          </cell>
          <cell r="D32" t="str">
            <v>Hockey sur gazon</v>
          </cell>
        </row>
        <row r="33">
          <cell r="B33" t="str">
            <v>Fédération francophone belge de Ski</v>
          </cell>
          <cell r="D33" t="str">
            <v>Hockey sur glace</v>
          </cell>
        </row>
        <row r="34">
          <cell r="B34" t="str">
            <v>Fédération francophone de Ski nautique et de Wakeboard</v>
          </cell>
          <cell r="D34" t="str">
            <v>Judo</v>
          </cell>
        </row>
        <row r="35">
          <cell r="B35" t="str">
            <v>Ligue Handisport francophone</v>
          </cell>
          <cell r="D35" t="str">
            <v>Ju-jitsu</v>
          </cell>
        </row>
        <row r="36">
          <cell r="B36" t="str">
            <v>Ligue francophone belge de Sauvetage</v>
          </cell>
          <cell r="D36" t="str">
            <v>Kayak</v>
          </cell>
        </row>
        <row r="37">
          <cell r="B37" t="str">
            <v>Ligue francophone de Squash</v>
          </cell>
          <cell r="D37" t="str">
            <v>Karaté</v>
          </cell>
        </row>
        <row r="38">
          <cell r="B38" t="str">
            <v>Association belge francophone de Taekwondo</v>
          </cell>
          <cell r="D38" t="str">
            <v>Karting</v>
          </cell>
        </row>
        <row r="39">
          <cell r="B39" t="str">
            <v>Association francophone de Tennis</v>
          </cell>
          <cell r="D39" t="str">
            <v>Lutte</v>
          </cell>
        </row>
        <row r="40">
          <cell r="B40" t="str">
            <v>Aile francophone de la fédération royale belge de Tennis de Table</v>
          </cell>
          <cell r="D40" t="str">
            <v>Motocyclisme</v>
          </cell>
        </row>
        <row r="41">
          <cell r="B41" t="str">
            <v>Union royale des Sociétés de Tir de belgique - Aile francophone</v>
          </cell>
          <cell r="D41" t="str">
            <v>Natation</v>
          </cell>
        </row>
        <row r="42">
          <cell r="B42" t="str">
            <v>Ligue francophone belge de Tir à l'Arc</v>
          </cell>
          <cell r="D42" t="str">
            <v>Natation : eau libre</v>
          </cell>
        </row>
        <row r="43">
          <cell r="B43" t="str">
            <v>Fédération sportive francophone des sociétés de Tir aux Clays</v>
          </cell>
          <cell r="D43" t="str">
            <v>Natation : plongeon</v>
          </cell>
        </row>
        <row r="44">
          <cell r="B44" t="str">
            <v>Ligue belge francophone de Triathlon et Duathlon</v>
          </cell>
          <cell r="D44" t="str">
            <v>Nage avec palmes</v>
          </cell>
        </row>
        <row r="45">
          <cell r="B45" t="str">
            <v>Fédération des clubs francophones de Vol à Voile</v>
          </cell>
          <cell r="D45" t="str">
            <v>Nage synchronisée</v>
          </cell>
        </row>
        <row r="46">
          <cell r="B46" t="str">
            <v>Association interprovinciale francophone de la fédération royale belge de Volley-ball</v>
          </cell>
          <cell r="D46" t="str">
            <v>Parachutisme</v>
          </cell>
        </row>
        <row r="47">
          <cell r="B47" t="str">
            <v>Fédération francophone du Yachting belge</v>
          </cell>
          <cell r="D47" t="str">
            <v>Patinage artistique</v>
          </cell>
        </row>
        <row r="48">
          <cell r="B48" t="str">
            <v xml:space="preserve">Fédération belge francophone de Pétanque </v>
          </cell>
          <cell r="D48" t="str">
            <v>Patinage de vitesse</v>
          </cell>
        </row>
        <row r="49">
          <cell r="B49" t="str">
            <v>Ligue francophone belge de Recherches et d'Activités subaquatiques</v>
          </cell>
          <cell r="D49" t="str">
            <v>Patinage à roulettes</v>
          </cell>
        </row>
        <row r="50">
          <cell r="B50" t="str">
            <v>Autre</v>
          </cell>
          <cell r="D50" t="str">
            <v>Pétanque</v>
          </cell>
        </row>
        <row r="51">
          <cell r="D51" t="str">
            <v>Rugby</v>
          </cell>
        </row>
        <row r="52">
          <cell r="D52" t="str">
            <v>Sauvetage</v>
          </cell>
        </row>
        <row r="53">
          <cell r="D53" t="str">
            <v>Savate</v>
          </cell>
        </row>
        <row r="54">
          <cell r="D54" t="str">
            <v>Ski</v>
          </cell>
        </row>
        <row r="55">
          <cell r="D55" t="str">
            <v>Ski nautique</v>
          </cell>
        </row>
        <row r="56">
          <cell r="D56" t="str">
            <v>Squash</v>
          </cell>
        </row>
        <row r="57">
          <cell r="D57" t="str">
            <v>Softball</v>
          </cell>
        </row>
        <row r="58">
          <cell r="D58" t="str">
            <v>Taekwondo</v>
          </cell>
        </row>
        <row r="59">
          <cell r="D59" t="str">
            <v>Tennis</v>
          </cell>
        </row>
        <row r="60">
          <cell r="D60" t="str">
            <v>Tennis de table</v>
          </cell>
        </row>
        <row r="61">
          <cell r="D61" t="str">
            <v>Tir</v>
          </cell>
        </row>
        <row r="62">
          <cell r="D62" t="str">
            <v>Tir à l'arc</v>
          </cell>
        </row>
        <row r="63">
          <cell r="D63" t="str">
            <v>Trampoline</v>
          </cell>
        </row>
        <row r="64">
          <cell r="D64" t="str">
            <v>Tir aux clays</v>
          </cell>
        </row>
        <row r="65">
          <cell r="D65" t="str">
            <v>Triathlon</v>
          </cell>
        </row>
        <row r="66">
          <cell r="D66" t="str">
            <v>Vol à voile</v>
          </cell>
        </row>
        <row r="67">
          <cell r="D67" t="str">
            <v>Volley-ball</v>
          </cell>
        </row>
        <row r="68">
          <cell r="D68" t="str">
            <v>Wakeboard</v>
          </cell>
        </row>
        <row r="69">
          <cell r="D69" t="str">
            <v>Waterpolo</v>
          </cell>
        </row>
        <row r="70">
          <cell r="D70" t="str">
            <v>Yachting</v>
          </cell>
        </row>
        <row r="71">
          <cell r="D71" t="str">
            <v>Bowling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t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49"/>
  <sheetViews>
    <sheetView tabSelected="1" zoomScale="90" zoomScaleNormal="90" workbookViewId="0">
      <pane xSplit="3" ySplit="1" topLeftCell="H28" activePane="bottomRight" state="frozen"/>
      <selection pane="topRight" activeCell="C1" sqref="C1"/>
      <selection pane="bottomLeft" activeCell="A2" sqref="A2"/>
      <selection pane="bottomRight" activeCell="AM33" sqref="AM33"/>
    </sheetView>
  </sheetViews>
  <sheetFormatPr baseColWidth="10" defaultColWidth="13.59765625" defaultRowHeight="12.75"/>
  <cols>
    <col min="1" max="1" width="8.3984375" style="60" bestFit="1" customWidth="1"/>
    <col min="2" max="2" width="5.3984375" style="60" bestFit="1" customWidth="1"/>
    <col min="3" max="3" width="39" style="75" customWidth="1"/>
    <col min="4" max="4" width="5.796875" style="75" bestFit="1" customWidth="1"/>
    <col min="5" max="5" width="5.796875" style="76" bestFit="1" customWidth="1"/>
    <col min="6" max="6" width="7.59765625" style="76" bestFit="1" customWidth="1"/>
    <col min="7" max="7" width="7.3984375" style="75" bestFit="1" customWidth="1"/>
    <col min="8" max="8" width="5.796875" style="75" bestFit="1" customWidth="1"/>
    <col min="9" max="9" width="7.59765625" style="76" bestFit="1" customWidth="1"/>
    <col min="10" max="11" width="5.796875" style="77" bestFit="1" customWidth="1"/>
    <col min="12" max="16" width="5.796875" style="78" customWidth="1"/>
    <col min="17" max="17" width="5.796875" style="76" bestFit="1" customWidth="1"/>
    <col min="18" max="20" width="5.796875" style="78" customWidth="1"/>
    <col min="21" max="21" width="5.796875" style="77" bestFit="1" customWidth="1"/>
    <col min="22" max="22" width="5.796875" style="76" bestFit="1" customWidth="1"/>
    <col min="23" max="26" width="5.796875" style="78" customWidth="1"/>
    <col min="27" max="27" width="5.796875" style="76" bestFit="1" customWidth="1"/>
    <col min="28" max="31" width="5.796875" style="78" customWidth="1"/>
    <col min="32" max="32" width="5.796875" style="76" bestFit="1" customWidth="1"/>
    <col min="33" max="33" width="5.796875" style="76" customWidth="1"/>
    <col min="34" max="34" width="5" style="79" bestFit="1" customWidth="1"/>
    <col min="35" max="35" width="9.59765625" style="76" bestFit="1" customWidth="1"/>
    <col min="36" max="40" width="5" style="79" bestFit="1" customWidth="1"/>
    <col min="41" max="41" width="5.796875" style="76" bestFit="1" customWidth="1"/>
    <col min="42" max="42" width="5" style="79" bestFit="1" customWidth="1"/>
    <col min="43" max="43" width="8.796875" style="76" bestFit="1" customWidth="1"/>
    <col min="44" max="46" width="5" style="79" bestFit="1" customWidth="1"/>
    <col min="47" max="47" width="5.796875" style="79" bestFit="1" customWidth="1"/>
    <col min="48" max="48" width="5" style="79" bestFit="1" customWidth="1"/>
    <col min="49" max="16384" width="13.59765625" style="32"/>
  </cols>
  <sheetData>
    <row r="1" spans="1:48" s="16" customFormat="1" ht="235.5" customHeight="1" thickTop="1" thickBot="1">
      <c r="A1" s="1"/>
      <c r="B1" s="1"/>
      <c r="C1" s="2" t="s">
        <v>76</v>
      </c>
      <c r="D1" s="3" t="s">
        <v>0</v>
      </c>
      <c r="E1" s="4" t="s">
        <v>1</v>
      </c>
      <c r="F1" s="5" t="s">
        <v>2</v>
      </c>
      <c r="G1" s="3" t="s">
        <v>3</v>
      </c>
      <c r="H1" s="6" t="s">
        <v>4</v>
      </c>
      <c r="I1" s="7" t="s">
        <v>5</v>
      </c>
      <c r="J1" s="7" t="s">
        <v>6</v>
      </c>
      <c r="K1" s="8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8" t="s">
        <v>13</v>
      </c>
      <c r="R1" s="9" t="s">
        <v>14</v>
      </c>
      <c r="S1" s="9" t="s">
        <v>15</v>
      </c>
      <c r="T1" s="9" t="s">
        <v>16</v>
      </c>
      <c r="U1" s="7" t="s">
        <v>17</v>
      </c>
      <c r="V1" s="8" t="s">
        <v>18</v>
      </c>
      <c r="W1" s="9" t="s">
        <v>8</v>
      </c>
      <c r="X1" s="9" t="s">
        <v>9</v>
      </c>
      <c r="Y1" s="9" t="s">
        <v>11</v>
      </c>
      <c r="Z1" s="9" t="s">
        <v>12</v>
      </c>
      <c r="AA1" s="8" t="s">
        <v>19</v>
      </c>
      <c r="AB1" s="9" t="s">
        <v>14</v>
      </c>
      <c r="AC1" s="9" t="s">
        <v>15</v>
      </c>
      <c r="AD1" s="9" t="s">
        <v>20</v>
      </c>
      <c r="AE1" s="9" t="s">
        <v>21</v>
      </c>
      <c r="AF1" s="10" t="s">
        <v>22</v>
      </c>
      <c r="AG1" s="11" t="s">
        <v>23</v>
      </c>
      <c r="AH1" s="3" t="s">
        <v>77</v>
      </c>
      <c r="AI1" s="12" t="s">
        <v>24</v>
      </c>
      <c r="AJ1" s="13" t="s">
        <v>25</v>
      </c>
      <c r="AK1" s="14" t="s">
        <v>26</v>
      </c>
      <c r="AL1" s="14" t="s">
        <v>27</v>
      </c>
      <c r="AM1" s="14" t="s">
        <v>28</v>
      </c>
      <c r="AN1" s="14" t="s">
        <v>29</v>
      </c>
      <c r="AO1" s="8" t="s">
        <v>30</v>
      </c>
      <c r="AP1" s="3" t="s">
        <v>78</v>
      </c>
      <c r="AQ1" s="12" t="s">
        <v>31</v>
      </c>
      <c r="AR1" s="13" t="s">
        <v>32</v>
      </c>
      <c r="AS1" s="14" t="s">
        <v>33</v>
      </c>
      <c r="AT1" s="14" t="s">
        <v>34</v>
      </c>
      <c r="AU1" s="14" t="s">
        <v>35</v>
      </c>
      <c r="AV1" s="15" t="s">
        <v>36</v>
      </c>
    </row>
    <row r="2" spans="1:48" ht="13.5" thickTop="1">
      <c r="A2" s="17">
        <v>12</v>
      </c>
      <c r="B2" s="17" t="s">
        <v>37</v>
      </c>
      <c r="C2" s="18" t="s">
        <v>38</v>
      </c>
      <c r="D2" s="19">
        <v>1</v>
      </c>
      <c r="E2" s="20">
        <v>2</v>
      </c>
      <c r="F2" s="21">
        <v>2</v>
      </c>
      <c r="G2" s="19">
        <v>1</v>
      </c>
      <c r="H2" s="19">
        <v>1</v>
      </c>
      <c r="I2" s="22">
        <f t="shared" ref="I2:I16" si="0">J2+U2</f>
        <v>2</v>
      </c>
      <c r="J2" s="23">
        <f t="shared" ref="J2:J17" si="1">K2+Q2</f>
        <v>1</v>
      </c>
      <c r="K2" s="23">
        <f t="shared" ref="K2:K17" si="2">SUM(L2:P2)</f>
        <v>0</v>
      </c>
      <c r="L2" s="24"/>
      <c r="M2" s="24"/>
      <c r="N2" s="24"/>
      <c r="O2" s="24"/>
      <c r="P2" s="24"/>
      <c r="Q2" s="23">
        <f t="shared" ref="Q2:Q17" si="3">SUM(R2:T2)</f>
        <v>1</v>
      </c>
      <c r="R2" s="24"/>
      <c r="S2" s="24">
        <v>1</v>
      </c>
      <c r="T2" s="24"/>
      <c r="U2" s="23">
        <f t="shared" ref="U2:U17" si="4">V2+AA2</f>
        <v>1</v>
      </c>
      <c r="V2" s="23">
        <f t="shared" ref="V2:V17" si="5">SUM(W2:Z2)</f>
        <v>0</v>
      </c>
      <c r="W2" s="24"/>
      <c r="X2" s="24"/>
      <c r="Y2" s="24"/>
      <c r="Z2" s="24"/>
      <c r="AA2" s="23">
        <f t="shared" ref="AA2:AA17" si="6">SUM(AB2:AE2)</f>
        <v>1</v>
      </c>
      <c r="AB2" s="24"/>
      <c r="AC2" s="24">
        <v>1</v>
      </c>
      <c r="AD2" s="24"/>
      <c r="AE2" s="24"/>
      <c r="AF2" s="23">
        <f t="shared" ref="AF2:AF16" si="7">SUM(AJ2:AN2)+SUM(AR2:AV2)</f>
        <v>2</v>
      </c>
      <c r="AG2" s="25">
        <f t="shared" ref="AG2:AG16" si="8">SUM(AJ2:AN2)</f>
        <v>1</v>
      </c>
      <c r="AH2" s="26">
        <v>0</v>
      </c>
      <c r="AI2" s="27">
        <v>0</v>
      </c>
      <c r="AJ2" s="24"/>
      <c r="AK2" s="28"/>
      <c r="AL2" s="28"/>
      <c r="AM2" s="28">
        <v>1</v>
      </c>
      <c r="AN2" s="28"/>
      <c r="AO2" s="23">
        <f t="shared" ref="AO2:AO16" si="9">SUM(AR2:AV2)</f>
        <v>1</v>
      </c>
      <c r="AP2" s="26">
        <v>0</v>
      </c>
      <c r="AQ2" s="29">
        <v>0</v>
      </c>
      <c r="AR2" s="30"/>
      <c r="AS2" s="24"/>
      <c r="AT2" s="24">
        <v>1</v>
      </c>
      <c r="AU2" s="24"/>
      <c r="AV2" s="31"/>
    </row>
    <row r="3" spans="1:48">
      <c r="A3" s="17">
        <v>20</v>
      </c>
      <c r="B3" s="17" t="s">
        <v>37</v>
      </c>
      <c r="C3" s="18" t="s">
        <v>39</v>
      </c>
      <c r="D3" s="19">
        <v>1</v>
      </c>
      <c r="E3" s="20">
        <v>2</v>
      </c>
      <c r="F3" s="21">
        <v>0</v>
      </c>
      <c r="G3" s="19">
        <v>1</v>
      </c>
      <c r="H3" s="19">
        <v>0</v>
      </c>
      <c r="I3" s="22">
        <f t="shared" si="0"/>
        <v>2</v>
      </c>
      <c r="J3" s="23">
        <f t="shared" si="1"/>
        <v>2</v>
      </c>
      <c r="K3" s="23">
        <f t="shared" si="2"/>
        <v>0</v>
      </c>
      <c r="L3" s="24"/>
      <c r="M3" s="24"/>
      <c r="N3" s="24"/>
      <c r="O3" s="24"/>
      <c r="P3" s="24"/>
      <c r="Q3" s="23">
        <f t="shared" si="3"/>
        <v>2</v>
      </c>
      <c r="R3" s="24">
        <v>1</v>
      </c>
      <c r="S3" s="24"/>
      <c r="T3" s="24">
        <v>1</v>
      </c>
      <c r="U3" s="23">
        <f t="shared" si="4"/>
        <v>0</v>
      </c>
      <c r="V3" s="23">
        <f t="shared" si="5"/>
        <v>0</v>
      </c>
      <c r="W3" s="24"/>
      <c r="X3" s="24"/>
      <c r="Y3" s="24"/>
      <c r="Z3" s="24"/>
      <c r="AA3" s="23">
        <f t="shared" si="6"/>
        <v>0</v>
      </c>
      <c r="AB3" s="24"/>
      <c r="AC3" s="24"/>
      <c r="AD3" s="24"/>
      <c r="AE3" s="24"/>
      <c r="AF3" s="33">
        <f t="shared" si="7"/>
        <v>0</v>
      </c>
      <c r="AG3" s="25">
        <f t="shared" si="8"/>
        <v>0</v>
      </c>
      <c r="AH3" s="30">
        <v>0</v>
      </c>
      <c r="AI3" s="34">
        <v>250</v>
      </c>
      <c r="AJ3" s="24"/>
      <c r="AK3" s="24"/>
      <c r="AL3" s="24"/>
      <c r="AM3" s="24"/>
      <c r="AN3" s="24"/>
      <c r="AO3" s="23">
        <f t="shared" si="9"/>
        <v>0</v>
      </c>
      <c r="AP3" s="35">
        <v>0</v>
      </c>
      <c r="AQ3" s="36">
        <v>0</v>
      </c>
      <c r="AR3" s="35"/>
      <c r="AS3" s="37"/>
      <c r="AT3" s="37"/>
      <c r="AU3" s="37"/>
      <c r="AV3" s="38"/>
    </row>
    <row r="4" spans="1:48">
      <c r="A4" s="17">
        <v>24</v>
      </c>
      <c r="B4" s="17" t="s">
        <v>37</v>
      </c>
      <c r="C4" s="18" t="s">
        <v>40</v>
      </c>
      <c r="D4" s="19">
        <v>1</v>
      </c>
      <c r="E4" s="20">
        <v>3</v>
      </c>
      <c r="F4" s="21">
        <v>0</v>
      </c>
      <c r="G4" s="19">
        <v>1</v>
      </c>
      <c r="H4" s="19">
        <v>1</v>
      </c>
      <c r="I4" s="22">
        <f t="shared" si="0"/>
        <v>4</v>
      </c>
      <c r="J4" s="23">
        <f t="shared" si="1"/>
        <v>3</v>
      </c>
      <c r="K4" s="23">
        <f t="shared" si="2"/>
        <v>1</v>
      </c>
      <c r="L4" s="24"/>
      <c r="M4" s="24"/>
      <c r="N4" s="24"/>
      <c r="O4" s="24">
        <v>1</v>
      </c>
      <c r="P4" s="24"/>
      <c r="Q4" s="23">
        <f t="shared" si="3"/>
        <v>2</v>
      </c>
      <c r="R4" s="24">
        <v>2</v>
      </c>
      <c r="S4" s="24"/>
      <c r="T4" s="24"/>
      <c r="U4" s="23">
        <f t="shared" si="4"/>
        <v>1</v>
      </c>
      <c r="V4" s="23">
        <f t="shared" si="5"/>
        <v>0</v>
      </c>
      <c r="W4" s="24"/>
      <c r="X4" s="24"/>
      <c r="Y4" s="24"/>
      <c r="Z4" s="24"/>
      <c r="AA4" s="23">
        <f t="shared" si="6"/>
        <v>1</v>
      </c>
      <c r="AB4" s="24"/>
      <c r="AC4" s="24">
        <v>1</v>
      </c>
      <c r="AD4" s="24"/>
      <c r="AE4" s="24"/>
      <c r="AF4" s="33">
        <f t="shared" si="7"/>
        <v>0</v>
      </c>
      <c r="AG4" s="25">
        <f t="shared" si="8"/>
        <v>0</v>
      </c>
      <c r="AH4" s="39">
        <v>1</v>
      </c>
      <c r="AI4" s="34">
        <v>250</v>
      </c>
      <c r="AJ4" s="24"/>
      <c r="AK4" s="24"/>
      <c r="AL4" s="24"/>
      <c r="AM4" s="24"/>
      <c r="AN4" s="24"/>
      <c r="AO4" s="23">
        <f t="shared" si="9"/>
        <v>0</v>
      </c>
      <c r="AP4" s="30">
        <v>0</v>
      </c>
      <c r="AQ4" s="34">
        <v>250</v>
      </c>
      <c r="AR4" s="30"/>
      <c r="AS4" s="24"/>
      <c r="AT4" s="24"/>
      <c r="AU4" s="24"/>
      <c r="AV4" s="31"/>
    </row>
    <row r="5" spans="1:48">
      <c r="A5" s="17">
        <v>40</v>
      </c>
      <c r="B5" s="17" t="s">
        <v>37</v>
      </c>
      <c r="C5" s="18" t="s">
        <v>41</v>
      </c>
      <c r="D5" s="19">
        <v>1</v>
      </c>
      <c r="E5" s="20">
        <v>2</v>
      </c>
      <c r="F5" s="21">
        <v>0</v>
      </c>
      <c r="G5" s="19">
        <v>0</v>
      </c>
      <c r="H5" s="19">
        <v>1</v>
      </c>
      <c r="I5" s="22">
        <f t="shared" si="0"/>
        <v>2</v>
      </c>
      <c r="J5" s="23">
        <f t="shared" si="1"/>
        <v>0</v>
      </c>
      <c r="K5" s="23">
        <f t="shared" si="2"/>
        <v>0</v>
      </c>
      <c r="L5" s="24"/>
      <c r="M5" s="24"/>
      <c r="N5" s="24"/>
      <c r="O5" s="24"/>
      <c r="P5" s="24"/>
      <c r="Q5" s="23">
        <f t="shared" si="3"/>
        <v>0</v>
      </c>
      <c r="R5" s="24"/>
      <c r="S5" s="24"/>
      <c r="T5" s="24"/>
      <c r="U5" s="23">
        <f t="shared" si="4"/>
        <v>2</v>
      </c>
      <c r="V5" s="23">
        <f t="shared" si="5"/>
        <v>0</v>
      </c>
      <c r="W5" s="24"/>
      <c r="X5" s="24"/>
      <c r="Y5" s="24"/>
      <c r="Z5" s="24"/>
      <c r="AA5" s="23">
        <f t="shared" si="6"/>
        <v>2</v>
      </c>
      <c r="AB5" s="24"/>
      <c r="AC5" s="24">
        <v>1</v>
      </c>
      <c r="AD5" s="24">
        <v>1</v>
      </c>
      <c r="AE5" s="24"/>
      <c r="AF5" s="33">
        <f t="shared" si="7"/>
        <v>0</v>
      </c>
      <c r="AG5" s="25">
        <f t="shared" si="8"/>
        <v>0</v>
      </c>
      <c r="AH5" s="35">
        <v>0</v>
      </c>
      <c r="AI5" s="36">
        <v>0</v>
      </c>
      <c r="AJ5" s="37"/>
      <c r="AK5" s="37"/>
      <c r="AL5" s="37"/>
      <c r="AM5" s="37"/>
      <c r="AN5" s="37"/>
      <c r="AO5" s="23">
        <f t="shared" si="9"/>
        <v>0</v>
      </c>
      <c r="AP5" s="30">
        <v>0</v>
      </c>
      <c r="AQ5" s="34">
        <v>250</v>
      </c>
      <c r="AR5" s="30"/>
      <c r="AS5" s="24"/>
      <c r="AT5" s="24"/>
      <c r="AU5" s="24"/>
      <c r="AV5" s="31"/>
    </row>
    <row r="6" spans="1:48">
      <c r="A6" s="17">
        <v>108</v>
      </c>
      <c r="B6" s="17" t="s">
        <v>37</v>
      </c>
      <c r="C6" s="18" t="s">
        <v>42</v>
      </c>
      <c r="D6" s="19">
        <v>1</v>
      </c>
      <c r="E6" s="20">
        <v>3</v>
      </c>
      <c r="F6" s="21">
        <v>3</v>
      </c>
      <c r="G6" s="19">
        <v>1</v>
      </c>
      <c r="H6" s="19">
        <v>1</v>
      </c>
      <c r="I6" s="22">
        <f t="shared" si="0"/>
        <v>10</v>
      </c>
      <c r="J6" s="23">
        <f t="shared" si="1"/>
        <v>5</v>
      </c>
      <c r="K6" s="23">
        <f t="shared" si="2"/>
        <v>2</v>
      </c>
      <c r="L6" s="24"/>
      <c r="M6" s="24"/>
      <c r="N6" s="24"/>
      <c r="O6" s="24"/>
      <c r="P6" s="24">
        <v>2</v>
      </c>
      <c r="Q6" s="23">
        <f t="shared" si="3"/>
        <v>3</v>
      </c>
      <c r="R6" s="24">
        <v>2</v>
      </c>
      <c r="S6" s="24">
        <v>1</v>
      </c>
      <c r="T6" s="24"/>
      <c r="U6" s="23">
        <f t="shared" si="4"/>
        <v>5</v>
      </c>
      <c r="V6" s="23">
        <f t="shared" si="5"/>
        <v>1</v>
      </c>
      <c r="W6" s="24"/>
      <c r="X6" s="24"/>
      <c r="Y6" s="24"/>
      <c r="Z6" s="24">
        <v>1</v>
      </c>
      <c r="AA6" s="23">
        <f t="shared" si="6"/>
        <v>4</v>
      </c>
      <c r="AB6" s="24">
        <v>1</v>
      </c>
      <c r="AC6" s="24">
        <v>1</v>
      </c>
      <c r="AD6" s="24">
        <v>1</v>
      </c>
      <c r="AE6" s="24">
        <v>1</v>
      </c>
      <c r="AF6" s="23">
        <f t="shared" si="7"/>
        <v>6</v>
      </c>
      <c r="AG6" s="25">
        <f t="shared" si="8"/>
        <v>3</v>
      </c>
      <c r="AH6" s="30">
        <v>0</v>
      </c>
      <c r="AI6" s="27">
        <v>0</v>
      </c>
      <c r="AJ6" s="24">
        <v>1</v>
      </c>
      <c r="AK6" s="24"/>
      <c r="AL6" s="24"/>
      <c r="AM6" s="24">
        <v>1</v>
      </c>
      <c r="AN6" s="24">
        <v>1</v>
      </c>
      <c r="AO6" s="23">
        <f t="shared" si="9"/>
        <v>3</v>
      </c>
      <c r="AP6" s="30">
        <v>0</v>
      </c>
      <c r="AQ6" s="29">
        <v>0</v>
      </c>
      <c r="AR6" s="30"/>
      <c r="AS6" s="24"/>
      <c r="AT6" s="24">
        <v>1</v>
      </c>
      <c r="AU6" s="24">
        <v>1</v>
      </c>
      <c r="AV6" s="31">
        <v>1</v>
      </c>
    </row>
    <row r="7" spans="1:48">
      <c r="A7" s="17">
        <v>222</v>
      </c>
      <c r="B7" s="17" t="s">
        <v>37</v>
      </c>
      <c r="C7" s="18" t="s">
        <v>43</v>
      </c>
      <c r="D7" s="19">
        <v>1</v>
      </c>
      <c r="E7" s="20">
        <v>1</v>
      </c>
      <c r="F7" s="21">
        <v>0</v>
      </c>
      <c r="G7" s="19">
        <v>1</v>
      </c>
      <c r="H7" s="19">
        <v>0</v>
      </c>
      <c r="I7" s="22">
        <f t="shared" si="0"/>
        <v>1</v>
      </c>
      <c r="J7" s="23">
        <f t="shared" si="1"/>
        <v>1</v>
      </c>
      <c r="K7" s="23">
        <f t="shared" si="2"/>
        <v>0</v>
      </c>
      <c r="L7" s="24"/>
      <c r="M7" s="24"/>
      <c r="N7" s="24"/>
      <c r="O7" s="24"/>
      <c r="P7" s="24"/>
      <c r="Q7" s="23">
        <f t="shared" si="3"/>
        <v>1</v>
      </c>
      <c r="R7" s="24"/>
      <c r="S7" s="24"/>
      <c r="T7" s="24">
        <v>1</v>
      </c>
      <c r="U7" s="23">
        <f t="shared" si="4"/>
        <v>0</v>
      </c>
      <c r="V7" s="23">
        <f t="shared" si="5"/>
        <v>0</v>
      </c>
      <c r="W7" s="24"/>
      <c r="X7" s="24"/>
      <c r="Y7" s="24"/>
      <c r="Z7" s="24"/>
      <c r="AA7" s="23">
        <f t="shared" si="6"/>
        <v>0</v>
      </c>
      <c r="AB7" s="24"/>
      <c r="AC7" s="24"/>
      <c r="AD7" s="24"/>
      <c r="AE7" s="24"/>
      <c r="AF7" s="33">
        <f t="shared" si="7"/>
        <v>0</v>
      </c>
      <c r="AG7" s="25">
        <f t="shared" si="8"/>
        <v>0</v>
      </c>
      <c r="AH7" s="30">
        <v>0</v>
      </c>
      <c r="AI7" s="34">
        <v>250</v>
      </c>
      <c r="AJ7" s="24"/>
      <c r="AK7" s="24"/>
      <c r="AL7" s="24"/>
      <c r="AM7" s="24"/>
      <c r="AN7" s="24"/>
      <c r="AO7" s="23">
        <f t="shared" si="9"/>
        <v>0</v>
      </c>
      <c r="AP7" s="35">
        <v>0</v>
      </c>
      <c r="AQ7" s="36">
        <v>0</v>
      </c>
      <c r="AR7" s="35"/>
      <c r="AS7" s="37"/>
      <c r="AT7" s="37"/>
      <c r="AU7" s="37"/>
      <c r="AV7" s="38"/>
    </row>
    <row r="8" spans="1:48">
      <c r="A8" s="17">
        <v>563</v>
      </c>
      <c r="B8" s="17" t="s">
        <v>37</v>
      </c>
      <c r="C8" s="18" t="s">
        <v>44</v>
      </c>
      <c r="D8" s="19">
        <v>1</v>
      </c>
      <c r="E8" s="20">
        <v>2</v>
      </c>
      <c r="F8" s="21">
        <v>2</v>
      </c>
      <c r="G8" s="19">
        <v>0</v>
      </c>
      <c r="H8" s="19">
        <v>1</v>
      </c>
      <c r="I8" s="22">
        <f t="shared" si="0"/>
        <v>2</v>
      </c>
      <c r="J8" s="23">
        <f t="shared" si="1"/>
        <v>0</v>
      </c>
      <c r="K8" s="23">
        <f t="shared" si="2"/>
        <v>0</v>
      </c>
      <c r="L8" s="24"/>
      <c r="M8" s="24"/>
      <c r="N8" s="24"/>
      <c r="O8" s="24"/>
      <c r="P8" s="24"/>
      <c r="Q8" s="23">
        <f t="shared" si="3"/>
        <v>0</v>
      </c>
      <c r="R8" s="24"/>
      <c r="S8" s="24"/>
      <c r="T8" s="24"/>
      <c r="U8" s="23">
        <f t="shared" si="4"/>
        <v>2</v>
      </c>
      <c r="V8" s="23">
        <f t="shared" si="5"/>
        <v>0</v>
      </c>
      <c r="W8" s="24"/>
      <c r="X8" s="24"/>
      <c r="Y8" s="24"/>
      <c r="Z8" s="24"/>
      <c r="AA8" s="23">
        <f t="shared" si="6"/>
        <v>2</v>
      </c>
      <c r="AB8" s="24"/>
      <c r="AC8" s="24">
        <v>1</v>
      </c>
      <c r="AD8" s="24"/>
      <c r="AE8" s="24">
        <v>1</v>
      </c>
      <c r="AF8" s="23">
        <f t="shared" si="7"/>
        <v>2</v>
      </c>
      <c r="AG8" s="25">
        <f t="shared" si="8"/>
        <v>0</v>
      </c>
      <c r="AH8" s="35">
        <v>0</v>
      </c>
      <c r="AI8" s="36">
        <v>0</v>
      </c>
      <c r="AJ8" s="37"/>
      <c r="AK8" s="37"/>
      <c r="AL8" s="37"/>
      <c r="AM8" s="37"/>
      <c r="AN8" s="37"/>
      <c r="AO8" s="23">
        <f t="shared" si="9"/>
        <v>2</v>
      </c>
      <c r="AP8" s="30">
        <v>0</v>
      </c>
      <c r="AQ8" s="27">
        <v>0</v>
      </c>
      <c r="AR8" s="30"/>
      <c r="AS8" s="24"/>
      <c r="AT8" s="24"/>
      <c r="AU8" s="24">
        <v>1</v>
      </c>
      <c r="AV8" s="31">
        <v>1</v>
      </c>
    </row>
    <row r="9" spans="1:48">
      <c r="A9" s="17">
        <v>1064</v>
      </c>
      <c r="B9" s="17" t="s">
        <v>37</v>
      </c>
      <c r="C9" s="18" t="s">
        <v>45</v>
      </c>
      <c r="D9" s="19">
        <v>1</v>
      </c>
      <c r="E9" s="20">
        <v>3</v>
      </c>
      <c r="F9" s="21">
        <v>3</v>
      </c>
      <c r="G9" s="19">
        <v>1</v>
      </c>
      <c r="H9" s="19">
        <v>1</v>
      </c>
      <c r="I9" s="22">
        <f t="shared" si="0"/>
        <v>14</v>
      </c>
      <c r="J9" s="23">
        <f t="shared" si="1"/>
        <v>6</v>
      </c>
      <c r="K9" s="23">
        <f t="shared" si="2"/>
        <v>2</v>
      </c>
      <c r="L9" s="24"/>
      <c r="M9" s="24"/>
      <c r="N9" s="24"/>
      <c r="O9" s="24">
        <v>1</v>
      </c>
      <c r="P9" s="24">
        <v>1</v>
      </c>
      <c r="Q9" s="23">
        <f t="shared" si="3"/>
        <v>4</v>
      </c>
      <c r="R9" s="24">
        <v>2</v>
      </c>
      <c r="S9" s="24"/>
      <c r="T9" s="24">
        <v>2</v>
      </c>
      <c r="U9" s="23">
        <f t="shared" si="4"/>
        <v>8</v>
      </c>
      <c r="V9" s="23">
        <f t="shared" si="5"/>
        <v>1</v>
      </c>
      <c r="W9" s="24"/>
      <c r="X9" s="24"/>
      <c r="Y9" s="24"/>
      <c r="Z9" s="24">
        <v>1</v>
      </c>
      <c r="AA9" s="23">
        <f t="shared" si="6"/>
        <v>7</v>
      </c>
      <c r="AB9" s="24">
        <v>2</v>
      </c>
      <c r="AC9" s="24">
        <v>1</v>
      </c>
      <c r="AD9" s="24">
        <v>2</v>
      </c>
      <c r="AE9" s="24">
        <v>2</v>
      </c>
      <c r="AF9" s="23">
        <f t="shared" si="7"/>
        <v>5</v>
      </c>
      <c r="AG9" s="25">
        <f t="shared" si="8"/>
        <v>2</v>
      </c>
      <c r="AH9" s="26">
        <v>0</v>
      </c>
      <c r="AI9" s="29">
        <v>0</v>
      </c>
      <c r="AJ9" s="24"/>
      <c r="AK9" s="24"/>
      <c r="AL9" s="24">
        <v>1</v>
      </c>
      <c r="AM9" s="24">
        <v>1</v>
      </c>
      <c r="AN9" s="24"/>
      <c r="AO9" s="23">
        <f t="shared" si="9"/>
        <v>3</v>
      </c>
      <c r="AP9" s="30">
        <v>0</v>
      </c>
      <c r="AQ9" s="27">
        <v>0</v>
      </c>
      <c r="AR9" s="30"/>
      <c r="AS9" s="24"/>
      <c r="AT9" s="24">
        <v>2</v>
      </c>
      <c r="AU9" s="24">
        <v>1</v>
      </c>
      <c r="AV9" s="31"/>
    </row>
    <row r="10" spans="1:48">
      <c r="A10" s="17">
        <v>1251</v>
      </c>
      <c r="B10" s="17" t="s">
        <v>37</v>
      </c>
      <c r="C10" s="18" t="s">
        <v>46</v>
      </c>
      <c r="D10" s="19">
        <v>1</v>
      </c>
      <c r="E10" s="20">
        <v>2</v>
      </c>
      <c r="F10" s="21">
        <v>0</v>
      </c>
      <c r="G10" s="19">
        <v>1</v>
      </c>
      <c r="H10" s="19">
        <v>1</v>
      </c>
      <c r="I10" s="22">
        <f t="shared" si="0"/>
        <v>2</v>
      </c>
      <c r="J10" s="23">
        <f t="shared" si="1"/>
        <v>1</v>
      </c>
      <c r="K10" s="23">
        <f t="shared" si="2"/>
        <v>0</v>
      </c>
      <c r="L10" s="24"/>
      <c r="M10" s="24"/>
      <c r="N10" s="24"/>
      <c r="O10" s="24"/>
      <c r="P10" s="24"/>
      <c r="Q10" s="23">
        <f t="shared" si="3"/>
        <v>1</v>
      </c>
      <c r="R10" s="24"/>
      <c r="S10" s="24">
        <v>1</v>
      </c>
      <c r="T10" s="24"/>
      <c r="U10" s="23">
        <f t="shared" si="4"/>
        <v>1</v>
      </c>
      <c r="V10" s="23">
        <f t="shared" si="5"/>
        <v>0</v>
      </c>
      <c r="W10" s="24"/>
      <c r="X10" s="24"/>
      <c r="Y10" s="24"/>
      <c r="Z10" s="24"/>
      <c r="AA10" s="23">
        <f t="shared" si="6"/>
        <v>1</v>
      </c>
      <c r="AB10" s="24">
        <v>1</v>
      </c>
      <c r="AC10" s="24"/>
      <c r="AD10" s="24"/>
      <c r="AE10" s="24"/>
      <c r="AF10" s="33">
        <f t="shared" si="7"/>
        <v>0</v>
      </c>
      <c r="AG10" s="25">
        <f t="shared" si="8"/>
        <v>0</v>
      </c>
      <c r="AH10" s="30">
        <v>0</v>
      </c>
      <c r="AI10" s="34">
        <v>250</v>
      </c>
      <c r="AJ10" s="24"/>
      <c r="AK10" s="24"/>
      <c r="AL10" s="24"/>
      <c r="AM10" s="24"/>
      <c r="AN10" s="24"/>
      <c r="AO10" s="23">
        <f t="shared" si="9"/>
        <v>0</v>
      </c>
      <c r="AP10" s="30">
        <v>0</v>
      </c>
      <c r="AQ10" s="34">
        <v>250</v>
      </c>
      <c r="AR10" s="30"/>
      <c r="AS10" s="24"/>
      <c r="AT10" s="24"/>
      <c r="AU10" s="24"/>
      <c r="AV10" s="31"/>
    </row>
    <row r="11" spans="1:48">
      <c r="A11" s="17">
        <v>1356</v>
      </c>
      <c r="B11" s="17" t="s">
        <v>37</v>
      </c>
      <c r="C11" s="18" t="s">
        <v>47</v>
      </c>
      <c r="D11" s="19">
        <v>1</v>
      </c>
      <c r="E11" s="20">
        <v>1</v>
      </c>
      <c r="F11" s="21">
        <v>0</v>
      </c>
      <c r="G11" s="19">
        <v>0</v>
      </c>
      <c r="H11" s="19">
        <v>1</v>
      </c>
      <c r="I11" s="22">
        <f t="shared" si="0"/>
        <v>1</v>
      </c>
      <c r="J11" s="23">
        <f t="shared" si="1"/>
        <v>0</v>
      </c>
      <c r="K11" s="23">
        <f t="shared" si="2"/>
        <v>0</v>
      </c>
      <c r="L11" s="24"/>
      <c r="M11" s="24"/>
      <c r="N11" s="24"/>
      <c r="O11" s="24"/>
      <c r="P11" s="24"/>
      <c r="Q11" s="23">
        <f t="shared" si="3"/>
        <v>0</v>
      </c>
      <c r="R11" s="24"/>
      <c r="S11" s="24"/>
      <c r="T11" s="24"/>
      <c r="U11" s="23">
        <f t="shared" si="4"/>
        <v>1</v>
      </c>
      <c r="V11" s="23">
        <f t="shared" si="5"/>
        <v>0</v>
      </c>
      <c r="W11" s="24"/>
      <c r="X11" s="24"/>
      <c r="Y11" s="24"/>
      <c r="Z11" s="24"/>
      <c r="AA11" s="23">
        <f t="shared" si="6"/>
        <v>1</v>
      </c>
      <c r="AB11" s="24"/>
      <c r="AC11" s="24"/>
      <c r="AD11" s="24">
        <v>1</v>
      </c>
      <c r="AE11" s="24"/>
      <c r="AF11" s="33">
        <f t="shared" si="7"/>
        <v>0</v>
      </c>
      <c r="AG11" s="25">
        <f t="shared" si="8"/>
        <v>0</v>
      </c>
      <c r="AH11" s="35">
        <v>0</v>
      </c>
      <c r="AI11" s="36">
        <v>0</v>
      </c>
      <c r="AJ11" s="37"/>
      <c r="AK11" s="37"/>
      <c r="AL11" s="37"/>
      <c r="AM11" s="37"/>
      <c r="AN11" s="37"/>
      <c r="AO11" s="23">
        <f t="shared" si="9"/>
        <v>0</v>
      </c>
      <c r="AP11" s="30">
        <v>0</v>
      </c>
      <c r="AQ11" s="34">
        <v>250</v>
      </c>
      <c r="AR11" s="30"/>
      <c r="AS11" s="24"/>
      <c r="AT11" s="24"/>
      <c r="AU11" s="24"/>
      <c r="AV11" s="31"/>
    </row>
    <row r="12" spans="1:48">
      <c r="A12" s="17">
        <v>5151</v>
      </c>
      <c r="B12" s="17" t="s">
        <v>37</v>
      </c>
      <c r="C12" s="18" t="s">
        <v>48</v>
      </c>
      <c r="D12" s="19">
        <v>1</v>
      </c>
      <c r="E12" s="20">
        <v>1</v>
      </c>
      <c r="F12" s="21">
        <v>0</v>
      </c>
      <c r="G12" s="19">
        <v>1</v>
      </c>
      <c r="H12" s="19">
        <v>0</v>
      </c>
      <c r="I12" s="22">
        <f t="shared" si="0"/>
        <v>1</v>
      </c>
      <c r="J12" s="23">
        <f t="shared" si="1"/>
        <v>1</v>
      </c>
      <c r="K12" s="23">
        <f t="shared" si="2"/>
        <v>0</v>
      </c>
      <c r="L12" s="24"/>
      <c r="M12" s="24"/>
      <c r="N12" s="24"/>
      <c r="O12" s="24"/>
      <c r="P12" s="24"/>
      <c r="Q12" s="23">
        <f t="shared" si="3"/>
        <v>1</v>
      </c>
      <c r="R12" s="24"/>
      <c r="S12" s="24">
        <v>1</v>
      </c>
      <c r="T12" s="24"/>
      <c r="U12" s="23">
        <f t="shared" si="4"/>
        <v>0</v>
      </c>
      <c r="V12" s="23">
        <f t="shared" si="5"/>
        <v>0</v>
      </c>
      <c r="W12" s="24"/>
      <c r="X12" s="24"/>
      <c r="Y12" s="24"/>
      <c r="Z12" s="24"/>
      <c r="AA12" s="23">
        <f t="shared" si="6"/>
        <v>0</v>
      </c>
      <c r="AB12" s="24"/>
      <c r="AC12" s="24"/>
      <c r="AD12" s="24"/>
      <c r="AE12" s="24"/>
      <c r="AF12" s="33">
        <f t="shared" si="7"/>
        <v>0</v>
      </c>
      <c r="AG12" s="25">
        <f t="shared" si="8"/>
        <v>0</v>
      </c>
      <c r="AH12" s="30">
        <v>0</v>
      </c>
      <c r="AI12" s="34">
        <v>250</v>
      </c>
      <c r="AJ12" s="24"/>
      <c r="AK12" s="24"/>
      <c r="AL12" s="24"/>
      <c r="AM12" s="24"/>
      <c r="AN12" s="24"/>
      <c r="AO12" s="23">
        <f t="shared" si="9"/>
        <v>0</v>
      </c>
      <c r="AP12" s="35">
        <v>0</v>
      </c>
      <c r="AQ12" s="36">
        <v>0</v>
      </c>
      <c r="AR12" s="35"/>
      <c r="AS12" s="37"/>
      <c r="AT12" s="37"/>
      <c r="AU12" s="37"/>
      <c r="AV12" s="38"/>
    </row>
    <row r="13" spans="1:48">
      <c r="A13" s="17">
        <v>5164</v>
      </c>
      <c r="B13" s="17" t="s">
        <v>37</v>
      </c>
      <c r="C13" s="18" t="s">
        <v>49</v>
      </c>
      <c r="D13" s="19">
        <v>1</v>
      </c>
      <c r="E13" s="20">
        <v>3</v>
      </c>
      <c r="F13" s="21">
        <v>2</v>
      </c>
      <c r="G13" s="19">
        <v>1</v>
      </c>
      <c r="H13" s="19">
        <v>1</v>
      </c>
      <c r="I13" s="22">
        <f t="shared" si="0"/>
        <v>3</v>
      </c>
      <c r="J13" s="23">
        <f t="shared" si="1"/>
        <v>1</v>
      </c>
      <c r="K13" s="23">
        <f t="shared" si="2"/>
        <v>0</v>
      </c>
      <c r="L13" s="24"/>
      <c r="M13" s="24"/>
      <c r="N13" s="24"/>
      <c r="O13" s="24"/>
      <c r="P13" s="24"/>
      <c r="Q13" s="23">
        <f t="shared" si="3"/>
        <v>1</v>
      </c>
      <c r="R13" s="24"/>
      <c r="S13" s="24"/>
      <c r="T13" s="24">
        <v>1</v>
      </c>
      <c r="U13" s="23">
        <f t="shared" si="4"/>
        <v>2</v>
      </c>
      <c r="V13" s="23">
        <f t="shared" si="5"/>
        <v>0</v>
      </c>
      <c r="W13" s="24"/>
      <c r="X13" s="24"/>
      <c r="Y13" s="24"/>
      <c r="Z13" s="24"/>
      <c r="AA13" s="23">
        <f t="shared" si="6"/>
        <v>2</v>
      </c>
      <c r="AB13" s="24"/>
      <c r="AC13" s="24"/>
      <c r="AD13" s="24">
        <v>2</v>
      </c>
      <c r="AE13" s="24"/>
      <c r="AF13" s="23">
        <f t="shared" si="7"/>
        <v>2</v>
      </c>
      <c r="AG13" s="25">
        <f t="shared" si="8"/>
        <v>1</v>
      </c>
      <c r="AH13" s="30">
        <v>0</v>
      </c>
      <c r="AI13" s="29">
        <v>0</v>
      </c>
      <c r="AJ13" s="24"/>
      <c r="AK13" s="24"/>
      <c r="AL13" s="24">
        <v>1</v>
      </c>
      <c r="AM13" s="24"/>
      <c r="AN13" s="24"/>
      <c r="AO13" s="23">
        <f t="shared" si="9"/>
        <v>1</v>
      </c>
      <c r="AP13" s="30">
        <v>0</v>
      </c>
      <c r="AQ13" s="34">
        <v>250</v>
      </c>
      <c r="AR13" s="30"/>
      <c r="AS13" s="24"/>
      <c r="AT13" s="24"/>
      <c r="AU13" s="24">
        <v>1</v>
      </c>
      <c r="AV13" s="31"/>
    </row>
    <row r="14" spans="1:48">
      <c r="A14" s="17">
        <v>5197</v>
      </c>
      <c r="B14" s="17" t="s">
        <v>37</v>
      </c>
      <c r="C14" s="18" t="s">
        <v>50</v>
      </c>
      <c r="D14" s="19">
        <v>1</v>
      </c>
      <c r="E14" s="20">
        <v>2</v>
      </c>
      <c r="F14" s="21">
        <v>0</v>
      </c>
      <c r="G14" s="19">
        <v>1</v>
      </c>
      <c r="H14" s="19">
        <v>1</v>
      </c>
      <c r="I14" s="22">
        <f t="shared" si="0"/>
        <v>2</v>
      </c>
      <c r="J14" s="23">
        <f t="shared" si="1"/>
        <v>1</v>
      </c>
      <c r="K14" s="23">
        <f t="shared" si="2"/>
        <v>0</v>
      </c>
      <c r="L14" s="24"/>
      <c r="M14" s="24"/>
      <c r="N14" s="24"/>
      <c r="O14" s="24"/>
      <c r="P14" s="24"/>
      <c r="Q14" s="23">
        <f t="shared" si="3"/>
        <v>1</v>
      </c>
      <c r="R14" s="24"/>
      <c r="S14" s="24">
        <v>1</v>
      </c>
      <c r="T14" s="24"/>
      <c r="U14" s="23">
        <f t="shared" si="4"/>
        <v>1</v>
      </c>
      <c r="V14" s="23">
        <f t="shared" si="5"/>
        <v>0</v>
      </c>
      <c r="W14" s="24"/>
      <c r="X14" s="24"/>
      <c r="Y14" s="24"/>
      <c r="Z14" s="24"/>
      <c r="AA14" s="23">
        <f t="shared" si="6"/>
        <v>1</v>
      </c>
      <c r="AB14" s="24"/>
      <c r="AC14" s="24"/>
      <c r="AD14" s="24">
        <v>1</v>
      </c>
      <c r="AE14" s="24"/>
      <c r="AF14" s="33">
        <f t="shared" si="7"/>
        <v>0</v>
      </c>
      <c r="AG14" s="25">
        <f t="shared" si="8"/>
        <v>0</v>
      </c>
      <c r="AH14" s="30">
        <v>0</v>
      </c>
      <c r="AI14" s="34">
        <v>250</v>
      </c>
      <c r="AJ14" s="24"/>
      <c r="AK14" s="24"/>
      <c r="AL14" s="24"/>
      <c r="AM14" s="24"/>
      <c r="AN14" s="24"/>
      <c r="AO14" s="23">
        <f t="shared" si="9"/>
        <v>0</v>
      </c>
      <c r="AP14" s="30">
        <v>0</v>
      </c>
      <c r="AQ14" s="34">
        <v>250</v>
      </c>
      <c r="AR14" s="30"/>
      <c r="AS14" s="24"/>
      <c r="AT14" s="24"/>
      <c r="AU14" s="24"/>
      <c r="AV14" s="31"/>
    </row>
    <row r="15" spans="1:48">
      <c r="A15" s="17">
        <v>5221</v>
      </c>
      <c r="B15" s="17" t="s">
        <v>37</v>
      </c>
      <c r="C15" s="18" t="s">
        <v>51</v>
      </c>
      <c r="D15" s="19">
        <v>1</v>
      </c>
      <c r="E15" s="20">
        <v>2</v>
      </c>
      <c r="F15" s="21">
        <v>0</v>
      </c>
      <c r="G15" s="19">
        <v>1</v>
      </c>
      <c r="H15" s="19">
        <v>1</v>
      </c>
      <c r="I15" s="22">
        <f t="shared" si="0"/>
        <v>2</v>
      </c>
      <c r="J15" s="23">
        <f t="shared" si="1"/>
        <v>1</v>
      </c>
      <c r="K15" s="23">
        <f t="shared" si="2"/>
        <v>0</v>
      </c>
      <c r="L15" s="24"/>
      <c r="M15" s="24"/>
      <c r="N15" s="24"/>
      <c r="O15" s="24"/>
      <c r="P15" s="24"/>
      <c r="Q15" s="23">
        <f t="shared" si="3"/>
        <v>1</v>
      </c>
      <c r="R15" s="24"/>
      <c r="S15" s="24"/>
      <c r="T15" s="24">
        <v>1</v>
      </c>
      <c r="U15" s="23">
        <f t="shared" si="4"/>
        <v>1</v>
      </c>
      <c r="V15" s="23">
        <f t="shared" si="5"/>
        <v>0</v>
      </c>
      <c r="W15" s="24"/>
      <c r="X15" s="24"/>
      <c r="Y15" s="24"/>
      <c r="Z15" s="24"/>
      <c r="AA15" s="23">
        <f t="shared" si="6"/>
        <v>1</v>
      </c>
      <c r="AB15" s="24"/>
      <c r="AC15" s="24"/>
      <c r="AD15" s="24">
        <v>1</v>
      </c>
      <c r="AE15" s="24"/>
      <c r="AF15" s="33">
        <f t="shared" si="7"/>
        <v>0</v>
      </c>
      <c r="AG15" s="25">
        <f t="shared" si="8"/>
        <v>0</v>
      </c>
      <c r="AH15" s="30">
        <v>0</v>
      </c>
      <c r="AI15" s="27">
        <v>0</v>
      </c>
      <c r="AJ15" s="24"/>
      <c r="AK15" s="24"/>
      <c r="AL15" s="24"/>
      <c r="AM15" s="24"/>
      <c r="AN15" s="24"/>
      <c r="AO15" s="23">
        <f t="shared" si="9"/>
        <v>0</v>
      </c>
      <c r="AP15" s="30">
        <v>0</v>
      </c>
      <c r="AQ15" s="27">
        <v>0</v>
      </c>
      <c r="AR15" s="30"/>
      <c r="AS15" s="24"/>
      <c r="AT15" s="24"/>
      <c r="AU15" s="24"/>
      <c r="AV15" s="31"/>
    </row>
    <row r="16" spans="1:48">
      <c r="A16" s="17">
        <v>5223</v>
      </c>
      <c r="B16" s="17" t="s">
        <v>37</v>
      </c>
      <c r="C16" s="18" t="s">
        <v>52</v>
      </c>
      <c r="D16" s="19">
        <v>1</v>
      </c>
      <c r="E16" s="20">
        <v>3</v>
      </c>
      <c r="F16" s="21">
        <v>3</v>
      </c>
      <c r="G16" s="19">
        <v>0</v>
      </c>
      <c r="H16" s="19">
        <v>1</v>
      </c>
      <c r="I16" s="22">
        <f t="shared" si="0"/>
        <v>6</v>
      </c>
      <c r="J16" s="23">
        <f t="shared" si="1"/>
        <v>0</v>
      </c>
      <c r="K16" s="23">
        <f t="shared" si="2"/>
        <v>0</v>
      </c>
      <c r="L16" s="24"/>
      <c r="M16" s="24"/>
      <c r="N16" s="24"/>
      <c r="O16" s="24"/>
      <c r="P16" s="24"/>
      <c r="Q16" s="23">
        <f t="shared" si="3"/>
        <v>0</v>
      </c>
      <c r="R16" s="24"/>
      <c r="S16" s="24"/>
      <c r="T16" s="24"/>
      <c r="U16" s="23">
        <f t="shared" si="4"/>
        <v>6</v>
      </c>
      <c r="V16" s="23">
        <f t="shared" si="5"/>
        <v>1</v>
      </c>
      <c r="W16" s="24"/>
      <c r="X16" s="24"/>
      <c r="Y16" s="24"/>
      <c r="Z16" s="24">
        <v>1</v>
      </c>
      <c r="AA16" s="23">
        <f t="shared" si="6"/>
        <v>5</v>
      </c>
      <c r="AB16" s="24">
        <v>2</v>
      </c>
      <c r="AC16" s="24"/>
      <c r="AD16" s="24">
        <v>2</v>
      </c>
      <c r="AE16" s="24">
        <v>1</v>
      </c>
      <c r="AF16" s="23">
        <f t="shared" si="7"/>
        <v>3</v>
      </c>
      <c r="AG16" s="25">
        <f t="shared" si="8"/>
        <v>0</v>
      </c>
      <c r="AH16" s="35">
        <v>0</v>
      </c>
      <c r="AI16" s="36">
        <v>0</v>
      </c>
      <c r="AJ16" s="37"/>
      <c r="AK16" s="37"/>
      <c r="AL16" s="37"/>
      <c r="AM16" s="37"/>
      <c r="AN16" s="37"/>
      <c r="AO16" s="23">
        <f t="shared" si="9"/>
        <v>3</v>
      </c>
      <c r="AP16" s="30">
        <v>0</v>
      </c>
      <c r="AQ16" s="27">
        <v>0</v>
      </c>
      <c r="AR16" s="30"/>
      <c r="AS16" s="24"/>
      <c r="AT16" s="24">
        <v>2</v>
      </c>
      <c r="AU16" s="24">
        <v>1</v>
      </c>
      <c r="AV16" s="31"/>
    </row>
    <row r="17" spans="1:48" ht="13.5" thickBot="1">
      <c r="A17" s="40">
        <v>8002</v>
      </c>
      <c r="B17" s="17" t="s">
        <v>37</v>
      </c>
      <c r="C17" s="18" t="s">
        <v>53</v>
      </c>
      <c r="D17" s="19">
        <v>1</v>
      </c>
      <c r="E17" s="20">
        <v>3</v>
      </c>
      <c r="F17" s="21">
        <v>0</v>
      </c>
      <c r="G17" s="30" t="s">
        <v>54</v>
      </c>
      <c r="H17" s="30" t="s">
        <v>54</v>
      </c>
      <c r="I17" s="22" t="s">
        <v>54</v>
      </c>
      <c r="J17" s="23">
        <f t="shared" si="1"/>
        <v>0</v>
      </c>
      <c r="K17" s="23">
        <f t="shared" si="2"/>
        <v>0</v>
      </c>
      <c r="L17" s="24"/>
      <c r="M17" s="24"/>
      <c r="N17" s="24"/>
      <c r="O17" s="24"/>
      <c r="P17" s="24"/>
      <c r="Q17" s="23">
        <f t="shared" si="3"/>
        <v>0</v>
      </c>
      <c r="R17" s="24"/>
      <c r="S17" s="24"/>
      <c r="T17" s="24"/>
      <c r="U17" s="23">
        <f t="shared" si="4"/>
        <v>0</v>
      </c>
      <c r="V17" s="23">
        <f t="shared" si="5"/>
        <v>0</v>
      </c>
      <c r="W17" s="24"/>
      <c r="X17" s="24"/>
      <c r="Y17" s="24"/>
      <c r="Z17" s="24"/>
      <c r="AA17" s="23">
        <f t="shared" si="6"/>
        <v>0</v>
      </c>
      <c r="AB17" s="24"/>
      <c r="AC17" s="24"/>
      <c r="AD17" s="24"/>
      <c r="AE17" s="24"/>
      <c r="AF17" s="23" t="s">
        <v>54</v>
      </c>
      <c r="AG17" s="25" t="s">
        <v>54</v>
      </c>
      <c r="AH17" s="30" t="s">
        <v>54</v>
      </c>
      <c r="AI17" s="29" t="s">
        <v>54</v>
      </c>
      <c r="AJ17" s="28" t="s">
        <v>54</v>
      </c>
      <c r="AK17" s="28" t="s">
        <v>54</v>
      </c>
      <c r="AL17" s="24" t="s">
        <v>54</v>
      </c>
      <c r="AM17" s="24" t="s">
        <v>54</v>
      </c>
      <c r="AN17" s="24" t="s">
        <v>54</v>
      </c>
      <c r="AO17" s="23" t="s">
        <v>54</v>
      </c>
      <c r="AP17" s="30" t="s">
        <v>54</v>
      </c>
      <c r="AQ17" s="27" t="s">
        <v>54</v>
      </c>
      <c r="AR17" s="30" t="s">
        <v>54</v>
      </c>
      <c r="AS17" s="24" t="s">
        <v>54</v>
      </c>
      <c r="AT17" s="24" t="s">
        <v>54</v>
      </c>
      <c r="AU17" s="24" t="s">
        <v>54</v>
      </c>
      <c r="AV17" s="31" t="s">
        <v>54</v>
      </c>
    </row>
    <row r="18" spans="1:48" s="45" customFormat="1" ht="17.25" thickTop="1" thickBot="1">
      <c r="A18" s="41"/>
      <c r="B18" s="41"/>
      <c r="C18" s="42" t="s">
        <v>55</v>
      </c>
      <c r="D18" s="43">
        <f t="shared" ref="D18:AV18" si="10">SUM(D2:D17)</f>
        <v>16</v>
      </c>
      <c r="E18" s="43">
        <f t="shared" si="10"/>
        <v>35</v>
      </c>
      <c r="F18" s="43">
        <f t="shared" si="10"/>
        <v>15</v>
      </c>
      <c r="G18" s="43">
        <f t="shared" si="10"/>
        <v>11</v>
      </c>
      <c r="H18" s="43">
        <f t="shared" si="10"/>
        <v>12</v>
      </c>
      <c r="I18" s="44">
        <f t="shared" si="10"/>
        <v>54</v>
      </c>
      <c r="J18" s="44">
        <f t="shared" si="10"/>
        <v>23</v>
      </c>
      <c r="K18" s="43">
        <f t="shared" si="10"/>
        <v>5</v>
      </c>
      <c r="L18" s="43">
        <f t="shared" si="10"/>
        <v>0</v>
      </c>
      <c r="M18" s="43">
        <f t="shared" si="10"/>
        <v>0</v>
      </c>
      <c r="N18" s="43">
        <f t="shared" si="10"/>
        <v>0</v>
      </c>
      <c r="O18" s="43">
        <f t="shared" si="10"/>
        <v>2</v>
      </c>
      <c r="P18" s="43">
        <f t="shared" si="10"/>
        <v>3</v>
      </c>
      <c r="Q18" s="43">
        <f t="shared" si="10"/>
        <v>18</v>
      </c>
      <c r="R18" s="43">
        <f t="shared" si="10"/>
        <v>7</v>
      </c>
      <c r="S18" s="43">
        <f t="shared" si="10"/>
        <v>5</v>
      </c>
      <c r="T18" s="43">
        <f t="shared" si="10"/>
        <v>6</v>
      </c>
      <c r="U18" s="44">
        <f t="shared" si="10"/>
        <v>31</v>
      </c>
      <c r="V18" s="43">
        <f t="shared" si="10"/>
        <v>3</v>
      </c>
      <c r="W18" s="43">
        <f t="shared" si="10"/>
        <v>0</v>
      </c>
      <c r="X18" s="43">
        <f t="shared" si="10"/>
        <v>0</v>
      </c>
      <c r="Y18" s="43">
        <f t="shared" si="10"/>
        <v>0</v>
      </c>
      <c r="Z18" s="43">
        <f t="shared" si="10"/>
        <v>3</v>
      </c>
      <c r="AA18" s="43">
        <f t="shared" si="10"/>
        <v>28</v>
      </c>
      <c r="AB18" s="43">
        <f t="shared" si="10"/>
        <v>6</v>
      </c>
      <c r="AC18" s="43">
        <f t="shared" si="10"/>
        <v>6</v>
      </c>
      <c r="AD18" s="43">
        <f t="shared" si="10"/>
        <v>11</v>
      </c>
      <c r="AE18" s="43">
        <f t="shared" si="10"/>
        <v>5</v>
      </c>
      <c r="AF18" s="44">
        <f t="shared" si="10"/>
        <v>20</v>
      </c>
      <c r="AG18" s="43">
        <f t="shared" si="10"/>
        <v>7</v>
      </c>
      <c r="AH18" s="43">
        <f t="shared" si="10"/>
        <v>1</v>
      </c>
      <c r="AI18" s="43">
        <f t="shared" si="10"/>
        <v>1500</v>
      </c>
      <c r="AJ18" s="43">
        <f t="shared" si="10"/>
        <v>1</v>
      </c>
      <c r="AK18" s="43">
        <f t="shared" si="10"/>
        <v>0</v>
      </c>
      <c r="AL18" s="43">
        <f t="shared" si="10"/>
        <v>2</v>
      </c>
      <c r="AM18" s="43">
        <f t="shared" si="10"/>
        <v>3</v>
      </c>
      <c r="AN18" s="43">
        <f t="shared" si="10"/>
        <v>1</v>
      </c>
      <c r="AO18" s="43">
        <f t="shared" si="10"/>
        <v>13</v>
      </c>
      <c r="AP18" s="43">
        <f t="shared" si="10"/>
        <v>0</v>
      </c>
      <c r="AQ18" s="43">
        <f t="shared" si="10"/>
        <v>1500</v>
      </c>
      <c r="AR18" s="43">
        <f t="shared" si="10"/>
        <v>0</v>
      </c>
      <c r="AS18" s="43">
        <f t="shared" si="10"/>
        <v>0</v>
      </c>
      <c r="AT18" s="43">
        <f t="shared" si="10"/>
        <v>6</v>
      </c>
      <c r="AU18" s="43">
        <f t="shared" si="10"/>
        <v>5</v>
      </c>
      <c r="AV18" s="43">
        <f t="shared" si="10"/>
        <v>2</v>
      </c>
    </row>
    <row r="19" spans="1:48" s="55" customFormat="1" ht="16.5" thickTop="1">
      <c r="A19" s="46"/>
      <c r="B19" s="46"/>
      <c r="C19" s="47" t="s">
        <v>56</v>
      </c>
      <c r="D19" s="48"/>
      <c r="E19" s="49">
        <f>((E18+1)/2)</f>
        <v>18</v>
      </c>
      <c r="F19" s="50">
        <f>((F18+1)/2)</f>
        <v>8</v>
      </c>
      <c r="G19" s="48"/>
      <c r="H19" s="48"/>
      <c r="I19" s="51"/>
      <c r="J19" s="52"/>
      <c r="K19" s="52"/>
      <c r="L19" s="52"/>
      <c r="M19" s="52"/>
      <c r="N19" s="52"/>
      <c r="O19" s="52"/>
      <c r="P19" s="52"/>
      <c r="Q19" s="53"/>
      <c r="R19" s="52"/>
      <c r="S19" s="52"/>
      <c r="T19" s="52"/>
      <c r="U19" s="52"/>
      <c r="V19" s="53"/>
      <c r="W19" s="52"/>
      <c r="X19" s="52"/>
      <c r="Y19" s="52"/>
      <c r="Z19" s="52"/>
      <c r="AA19" s="53"/>
      <c r="AB19" s="52"/>
      <c r="AC19" s="52"/>
      <c r="AD19" s="52"/>
      <c r="AE19" s="52"/>
      <c r="AF19" s="53"/>
      <c r="AG19" s="53"/>
      <c r="AH19" s="53"/>
      <c r="AI19" s="54"/>
      <c r="AJ19" s="53"/>
      <c r="AK19" s="53"/>
      <c r="AL19" s="53"/>
      <c r="AM19" s="53"/>
      <c r="AN19" s="53"/>
      <c r="AO19" s="53"/>
      <c r="AP19" s="54"/>
      <c r="AQ19" s="54"/>
      <c r="AR19" s="54"/>
      <c r="AS19" s="54"/>
      <c r="AT19" s="54"/>
      <c r="AU19" s="54"/>
      <c r="AV19" s="54"/>
    </row>
    <row r="20" spans="1:48" s="55" customFormat="1" ht="16.5" thickBot="1">
      <c r="A20" s="46"/>
      <c r="B20" s="46"/>
      <c r="C20" s="47" t="s">
        <v>57</v>
      </c>
      <c r="D20" s="48"/>
      <c r="E20" s="56">
        <f>(E18*2/3)</f>
        <v>23.333333333333332</v>
      </c>
      <c r="F20" s="57">
        <f>(F18*2/3)+1</f>
        <v>11</v>
      </c>
      <c r="G20" s="48"/>
      <c r="H20" s="48"/>
      <c r="I20" s="51"/>
      <c r="J20" s="58"/>
      <c r="K20" s="58"/>
      <c r="L20" s="58"/>
      <c r="M20" s="58"/>
      <c r="N20" s="58"/>
      <c r="O20" s="58"/>
      <c r="P20" s="58"/>
      <c r="Q20" s="59"/>
      <c r="R20" s="58"/>
      <c r="S20" s="58"/>
      <c r="T20" s="58"/>
      <c r="U20" s="58"/>
      <c r="V20" s="59"/>
      <c r="W20" s="58"/>
      <c r="X20" s="58"/>
      <c r="Y20" s="58"/>
      <c r="Z20" s="58"/>
      <c r="AA20" s="59"/>
      <c r="AB20" s="58"/>
      <c r="AC20" s="58"/>
      <c r="AD20" s="58"/>
      <c r="AE20" s="58"/>
      <c r="AF20" s="59"/>
      <c r="AG20" s="59"/>
      <c r="AH20" s="59"/>
      <c r="AI20" s="53"/>
      <c r="AJ20" s="59"/>
      <c r="AK20" s="59"/>
      <c r="AL20" s="59"/>
      <c r="AM20" s="59"/>
      <c r="AN20" s="59"/>
      <c r="AO20" s="59"/>
      <c r="AP20" s="53"/>
      <c r="AQ20" s="53"/>
      <c r="AR20" s="53"/>
      <c r="AS20" s="53"/>
      <c r="AT20" s="53"/>
      <c r="AU20" s="53"/>
      <c r="AV20" s="53"/>
    </row>
    <row r="21" spans="1:48" ht="17.25" thickTop="1" thickBot="1">
      <c r="C21" s="61" t="s">
        <v>58</v>
      </c>
      <c r="D21" s="62"/>
      <c r="E21" s="63"/>
      <c r="F21" s="63"/>
      <c r="G21" s="62"/>
      <c r="H21" s="62"/>
      <c r="I21" s="63"/>
      <c r="J21" s="64"/>
      <c r="K21" s="64"/>
      <c r="L21" s="65"/>
      <c r="M21" s="65"/>
      <c r="N21" s="65"/>
      <c r="O21" s="65"/>
      <c r="P21" s="65"/>
      <c r="Q21" s="63"/>
      <c r="R21" s="65"/>
      <c r="S21" s="65"/>
      <c r="T21" s="65"/>
      <c r="U21" s="64"/>
      <c r="V21" s="63"/>
      <c r="W21" s="65"/>
      <c r="X21" s="65"/>
      <c r="Y21" s="65"/>
      <c r="Z21" s="65"/>
      <c r="AA21" s="63"/>
      <c r="AB21" s="65"/>
      <c r="AC21" s="65"/>
      <c r="AD21" s="65"/>
      <c r="AE21" s="65"/>
      <c r="AF21" s="63"/>
      <c r="AG21" s="63"/>
      <c r="AH21" s="66"/>
      <c r="AI21" s="67">
        <f>AQ18+AI18</f>
        <v>3000</v>
      </c>
      <c r="AJ21" s="66"/>
      <c r="AK21" s="66"/>
      <c r="AL21" s="66"/>
      <c r="AM21" s="66"/>
      <c r="AN21" s="66"/>
      <c r="AO21" s="63"/>
      <c r="AP21" s="68"/>
      <c r="AQ21" s="69"/>
      <c r="AR21" s="68"/>
      <c r="AS21" s="68"/>
      <c r="AT21" s="68"/>
      <c r="AU21" s="68"/>
      <c r="AV21" s="68"/>
    </row>
    <row r="22" spans="1:48" ht="13.5" thickTop="1">
      <c r="A22" s="17">
        <v>601</v>
      </c>
      <c r="B22" s="17" t="s">
        <v>59</v>
      </c>
      <c r="C22" s="18" t="s">
        <v>60</v>
      </c>
      <c r="D22" s="19">
        <v>1</v>
      </c>
      <c r="E22" s="20">
        <v>3</v>
      </c>
      <c r="F22" s="21">
        <v>0</v>
      </c>
      <c r="G22" s="19">
        <v>1</v>
      </c>
      <c r="H22" s="19">
        <v>1</v>
      </c>
      <c r="I22" s="22">
        <f t="shared" ref="I22:I25" si="11">J22+U22</f>
        <v>3</v>
      </c>
      <c r="J22" s="23">
        <f t="shared" ref="J22:J25" si="12">K22+Q22</f>
        <v>1</v>
      </c>
      <c r="K22" s="23">
        <f t="shared" ref="K22:K25" si="13">SUM(L22:P22)</f>
        <v>0</v>
      </c>
      <c r="L22" s="24"/>
      <c r="M22" s="24"/>
      <c r="N22" s="24"/>
      <c r="O22" s="24"/>
      <c r="P22" s="24"/>
      <c r="Q22" s="23">
        <f t="shared" ref="Q22:Q25" si="14">SUM(R22:T22)</f>
        <v>1</v>
      </c>
      <c r="R22" s="24"/>
      <c r="S22" s="24">
        <v>1</v>
      </c>
      <c r="T22" s="24"/>
      <c r="U22" s="23">
        <f t="shared" ref="U22:U25" si="15">V22+AA22</f>
        <v>2</v>
      </c>
      <c r="V22" s="23">
        <f t="shared" ref="V22:V25" si="16">SUM(W22:Z22)</f>
        <v>0</v>
      </c>
      <c r="W22" s="24"/>
      <c r="X22" s="24"/>
      <c r="Y22" s="24"/>
      <c r="Z22" s="24"/>
      <c r="AA22" s="23">
        <f t="shared" ref="AA22:AA25" si="17">SUM(AB22:AE22)</f>
        <v>2</v>
      </c>
      <c r="AB22" s="24">
        <v>1</v>
      </c>
      <c r="AC22" s="24"/>
      <c r="AD22" s="24">
        <v>1</v>
      </c>
      <c r="AE22" s="24"/>
      <c r="AF22" s="33">
        <f t="shared" ref="AF22:AF25" si="18">SUM(AJ22:AN22)+SUM(AR22:AV22)</f>
        <v>0</v>
      </c>
      <c r="AG22" s="25">
        <f t="shared" ref="AG22:AG25" si="19">SUM(AJ22:AN22)</f>
        <v>0</v>
      </c>
      <c r="AH22" s="30">
        <v>0</v>
      </c>
      <c r="AI22" s="34">
        <v>250</v>
      </c>
      <c r="AJ22" s="24"/>
      <c r="AK22" s="24"/>
      <c r="AL22" s="24"/>
      <c r="AM22" s="24"/>
      <c r="AN22" s="24"/>
      <c r="AO22" s="23">
        <f t="shared" ref="AO22:AO25" si="20">SUM(AR22:AV22)</f>
        <v>0</v>
      </c>
      <c r="AP22" s="30">
        <v>0</v>
      </c>
      <c r="AQ22" s="34">
        <v>250</v>
      </c>
      <c r="AR22" s="30"/>
      <c r="AS22" s="24"/>
      <c r="AT22" s="24"/>
      <c r="AU22" s="24"/>
      <c r="AV22" s="31"/>
    </row>
    <row r="23" spans="1:48">
      <c r="A23" s="17">
        <v>604</v>
      </c>
      <c r="B23" s="17" t="s">
        <v>59</v>
      </c>
      <c r="C23" s="18" t="s">
        <v>61</v>
      </c>
      <c r="D23" s="19">
        <v>1</v>
      </c>
      <c r="E23" s="20">
        <v>3</v>
      </c>
      <c r="F23" s="21">
        <v>0</v>
      </c>
      <c r="G23" s="19">
        <v>1</v>
      </c>
      <c r="H23" s="19">
        <v>1</v>
      </c>
      <c r="I23" s="22">
        <f t="shared" si="11"/>
        <v>5</v>
      </c>
      <c r="J23" s="23">
        <f t="shared" si="12"/>
        <v>2</v>
      </c>
      <c r="K23" s="23">
        <f t="shared" si="13"/>
        <v>0</v>
      </c>
      <c r="L23" s="24"/>
      <c r="M23" s="24"/>
      <c r="N23" s="24"/>
      <c r="O23" s="24"/>
      <c r="P23" s="24"/>
      <c r="Q23" s="23">
        <f t="shared" si="14"/>
        <v>2</v>
      </c>
      <c r="R23" s="24">
        <v>1</v>
      </c>
      <c r="S23" s="24"/>
      <c r="T23" s="24">
        <v>1</v>
      </c>
      <c r="U23" s="23">
        <f t="shared" si="15"/>
        <v>3</v>
      </c>
      <c r="V23" s="23">
        <f t="shared" si="16"/>
        <v>1</v>
      </c>
      <c r="W23" s="24"/>
      <c r="X23" s="24"/>
      <c r="Y23" s="24"/>
      <c r="Z23" s="24">
        <v>1</v>
      </c>
      <c r="AA23" s="23">
        <f t="shared" si="17"/>
        <v>2</v>
      </c>
      <c r="AB23" s="24"/>
      <c r="AC23" s="24"/>
      <c r="AD23" s="24">
        <v>1</v>
      </c>
      <c r="AE23" s="24">
        <v>1</v>
      </c>
      <c r="AF23" s="33">
        <f t="shared" si="18"/>
        <v>0</v>
      </c>
      <c r="AG23" s="25">
        <f t="shared" si="19"/>
        <v>0</v>
      </c>
      <c r="AH23" s="26">
        <v>0</v>
      </c>
      <c r="AI23" s="34">
        <v>250</v>
      </c>
      <c r="AJ23" s="24"/>
      <c r="AK23" s="24"/>
      <c r="AL23" s="24"/>
      <c r="AM23" s="24"/>
      <c r="AN23" s="24"/>
      <c r="AO23" s="23">
        <f t="shared" si="20"/>
        <v>0</v>
      </c>
      <c r="AP23" s="39">
        <v>1</v>
      </c>
      <c r="AQ23" s="34">
        <v>250</v>
      </c>
      <c r="AR23" s="30"/>
      <c r="AS23" s="24"/>
      <c r="AT23" s="24"/>
      <c r="AU23" s="24"/>
      <c r="AV23" s="31"/>
    </row>
    <row r="24" spans="1:48">
      <c r="A24" s="17">
        <v>610</v>
      </c>
      <c r="B24" s="17" t="s">
        <v>59</v>
      </c>
      <c r="C24" s="18" t="s">
        <v>62</v>
      </c>
      <c r="D24" s="19">
        <v>1</v>
      </c>
      <c r="E24" s="20">
        <v>3</v>
      </c>
      <c r="F24" s="21">
        <v>3</v>
      </c>
      <c r="G24" s="19">
        <v>0</v>
      </c>
      <c r="H24" s="19">
        <v>1</v>
      </c>
      <c r="I24" s="22">
        <f t="shared" si="11"/>
        <v>6</v>
      </c>
      <c r="J24" s="23">
        <f t="shared" si="12"/>
        <v>0</v>
      </c>
      <c r="K24" s="23">
        <f t="shared" si="13"/>
        <v>0</v>
      </c>
      <c r="L24" s="24"/>
      <c r="M24" s="24"/>
      <c r="N24" s="24"/>
      <c r="O24" s="24"/>
      <c r="P24" s="24"/>
      <c r="Q24" s="23">
        <f t="shared" si="14"/>
        <v>0</v>
      </c>
      <c r="R24" s="24"/>
      <c r="S24" s="24"/>
      <c r="T24" s="24"/>
      <c r="U24" s="23">
        <f t="shared" si="15"/>
        <v>6</v>
      </c>
      <c r="V24" s="23">
        <f t="shared" si="16"/>
        <v>1</v>
      </c>
      <c r="W24" s="24"/>
      <c r="X24" s="24"/>
      <c r="Y24" s="24">
        <v>1</v>
      </c>
      <c r="Z24" s="24"/>
      <c r="AA24" s="23">
        <f t="shared" si="17"/>
        <v>5</v>
      </c>
      <c r="AB24" s="24">
        <v>1</v>
      </c>
      <c r="AC24" s="24">
        <v>1</v>
      </c>
      <c r="AD24" s="24">
        <v>2</v>
      </c>
      <c r="AE24" s="24">
        <v>1</v>
      </c>
      <c r="AF24" s="23">
        <f t="shared" si="18"/>
        <v>4</v>
      </c>
      <c r="AG24" s="25">
        <f t="shared" si="19"/>
        <v>0</v>
      </c>
      <c r="AH24" s="35">
        <v>0</v>
      </c>
      <c r="AI24" s="36">
        <v>0</v>
      </c>
      <c r="AJ24" s="37"/>
      <c r="AK24" s="37"/>
      <c r="AL24" s="37"/>
      <c r="AM24" s="37"/>
      <c r="AN24" s="37"/>
      <c r="AO24" s="23">
        <f t="shared" si="20"/>
        <v>4</v>
      </c>
      <c r="AP24" s="30">
        <v>0</v>
      </c>
      <c r="AQ24" s="27">
        <v>0</v>
      </c>
      <c r="AR24" s="30"/>
      <c r="AS24" s="24"/>
      <c r="AT24" s="24">
        <v>1</v>
      </c>
      <c r="AU24" s="24">
        <v>2</v>
      </c>
      <c r="AV24" s="31">
        <v>1</v>
      </c>
    </row>
    <row r="25" spans="1:48">
      <c r="A25" s="17">
        <v>802</v>
      </c>
      <c r="B25" s="17" t="s">
        <v>59</v>
      </c>
      <c r="C25" s="18" t="s">
        <v>63</v>
      </c>
      <c r="D25" s="19">
        <v>1</v>
      </c>
      <c r="E25" s="20">
        <v>3</v>
      </c>
      <c r="F25" s="21">
        <v>0</v>
      </c>
      <c r="G25" s="19">
        <v>1</v>
      </c>
      <c r="H25" s="19">
        <v>1</v>
      </c>
      <c r="I25" s="22">
        <f t="shared" si="11"/>
        <v>4</v>
      </c>
      <c r="J25" s="23">
        <f t="shared" si="12"/>
        <v>1</v>
      </c>
      <c r="K25" s="23">
        <f t="shared" si="13"/>
        <v>0</v>
      </c>
      <c r="L25" s="24"/>
      <c r="M25" s="24"/>
      <c r="N25" s="24"/>
      <c r="O25" s="24"/>
      <c r="P25" s="24"/>
      <c r="Q25" s="23">
        <f t="shared" si="14"/>
        <v>1</v>
      </c>
      <c r="R25" s="24"/>
      <c r="S25" s="24">
        <v>1</v>
      </c>
      <c r="T25" s="24"/>
      <c r="U25" s="23">
        <f t="shared" si="15"/>
        <v>3</v>
      </c>
      <c r="V25" s="23">
        <f t="shared" si="16"/>
        <v>0</v>
      </c>
      <c r="W25" s="24"/>
      <c r="X25" s="24"/>
      <c r="Y25" s="24"/>
      <c r="Z25" s="24"/>
      <c r="AA25" s="23">
        <f t="shared" si="17"/>
        <v>3</v>
      </c>
      <c r="AB25" s="24"/>
      <c r="AC25" s="24">
        <v>1</v>
      </c>
      <c r="AD25" s="24">
        <v>1</v>
      </c>
      <c r="AE25" s="24">
        <v>1</v>
      </c>
      <c r="AF25" s="33">
        <f t="shared" si="18"/>
        <v>0</v>
      </c>
      <c r="AG25" s="25">
        <f t="shared" si="19"/>
        <v>0</v>
      </c>
      <c r="AH25" s="26">
        <v>0</v>
      </c>
      <c r="AI25" s="34">
        <v>250</v>
      </c>
      <c r="AJ25" s="24"/>
      <c r="AK25" s="24"/>
      <c r="AL25" s="24"/>
      <c r="AM25" s="24"/>
      <c r="AN25" s="24"/>
      <c r="AO25" s="23">
        <f t="shared" si="20"/>
        <v>0</v>
      </c>
      <c r="AP25" s="30">
        <v>0</v>
      </c>
      <c r="AQ25" s="34">
        <v>250</v>
      </c>
      <c r="AR25" s="30"/>
      <c r="AS25" s="24"/>
      <c r="AT25" s="24"/>
      <c r="AU25" s="24"/>
      <c r="AV25" s="31"/>
    </row>
    <row r="26" spans="1:48">
      <c r="A26" s="17">
        <v>1438</v>
      </c>
      <c r="B26" s="17" t="s">
        <v>59</v>
      </c>
      <c r="C26" s="18" t="s">
        <v>64</v>
      </c>
      <c r="D26" s="19">
        <v>1</v>
      </c>
      <c r="E26" s="20">
        <v>1</v>
      </c>
      <c r="F26" s="21">
        <v>0</v>
      </c>
      <c r="G26" s="19">
        <v>1</v>
      </c>
      <c r="H26" s="19">
        <v>0</v>
      </c>
      <c r="I26" s="22">
        <f t="shared" ref="I26:I34" si="21">J26+U26</f>
        <v>1</v>
      </c>
      <c r="J26" s="23">
        <f t="shared" ref="J26:J35" si="22">K26+Q26</f>
        <v>1</v>
      </c>
      <c r="K26" s="23">
        <f t="shared" ref="K26:K35" si="23">SUM(L26:P26)</f>
        <v>0</v>
      </c>
      <c r="L26" s="24"/>
      <c r="M26" s="24"/>
      <c r="N26" s="24"/>
      <c r="O26" s="24"/>
      <c r="P26" s="24"/>
      <c r="Q26" s="23">
        <f t="shared" ref="Q26:Q35" si="24">SUM(R26:T26)</f>
        <v>1</v>
      </c>
      <c r="R26" s="24"/>
      <c r="S26" s="24">
        <v>1</v>
      </c>
      <c r="T26" s="24"/>
      <c r="U26" s="23">
        <f t="shared" ref="U26:U35" si="25">V26+AA26</f>
        <v>0</v>
      </c>
      <c r="V26" s="23">
        <f t="shared" ref="V26:V35" si="26">SUM(W26:Z26)</f>
        <v>0</v>
      </c>
      <c r="W26" s="24"/>
      <c r="X26" s="24"/>
      <c r="Y26" s="24"/>
      <c r="Z26" s="24"/>
      <c r="AA26" s="23">
        <f t="shared" ref="AA26:AA35" si="27">SUM(AB26:AE26)</f>
        <v>0</v>
      </c>
      <c r="AB26" s="24"/>
      <c r="AC26" s="24"/>
      <c r="AD26" s="24"/>
      <c r="AE26" s="24"/>
      <c r="AF26" s="33">
        <f t="shared" ref="AF26:AF32" si="28">SUM(AJ26:AN26)+SUM(AR26:AV26)</f>
        <v>0</v>
      </c>
      <c r="AG26" s="25">
        <f t="shared" ref="AG26:AG35" si="29">SUM(AJ26:AN26)</f>
        <v>0</v>
      </c>
      <c r="AH26" s="30">
        <v>0</v>
      </c>
      <c r="AI26" s="34">
        <v>250</v>
      </c>
      <c r="AJ26" s="24"/>
      <c r="AK26" s="24"/>
      <c r="AL26" s="24"/>
      <c r="AM26" s="24"/>
      <c r="AN26" s="24"/>
      <c r="AO26" s="23">
        <f t="shared" ref="AO26:AO34" si="30">SUM(AR26:AV26)</f>
        <v>0</v>
      </c>
      <c r="AP26" s="35">
        <v>0</v>
      </c>
      <c r="AQ26" s="36">
        <v>0</v>
      </c>
      <c r="AR26" s="35"/>
      <c r="AS26" s="37"/>
      <c r="AT26" s="37"/>
      <c r="AU26" s="37"/>
      <c r="AV26" s="38"/>
    </row>
    <row r="27" spans="1:48">
      <c r="A27" s="17">
        <v>1563</v>
      </c>
      <c r="B27" s="17" t="s">
        <v>59</v>
      </c>
      <c r="C27" s="18" t="s">
        <v>65</v>
      </c>
      <c r="D27" s="19">
        <v>1</v>
      </c>
      <c r="E27" s="20">
        <v>3</v>
      </c>
      <c r="F27" s="21">
        <v>3</v>
      </c>
      <c r="G27" s="19">
        <v>1</v>
      </c>
      <c r="H27" s="19">
        <v>1</v>
      </c>
      <c r="I27" s="22">
        <f t="shared" si="21"/>
        <v>11</v>
      </c>
      <c r="J27" s="23">
        <f t="shared" si="22"/>
        <v>6</v>
      </c>
      <c r="K27" s="23">
        <f t="shared" si="23"/>
        <v>4</v>
      </c>
      <c r="L27" s="24"/>
      <c r="M27" s="24">
        <v>1</v>
      </c>
      <c r="N27" s="24"/>
      <c r="O27" s="24">
        <v>1</v>
      </c>
      <c r="P27" s="24">
        <v>2</v>
      </c>
      <c r="Q27" s="23">
        <f t="shared" si="24"/>
        <v>2</v>
      </c>
      <c r="R27" s="24">
        <v>1</v>
      </c>
      <c r="S27" s="24"/>
      <c r="T27" s="24">
        <v>1</v>
      </c>
      <c r="U27" s="23">
        <f t="shared" si="25"/>
        <v>5</v>
      </c>
      <c r="V27" s="23">
        <f t="shared" si="26"/>
        <v>1</v>
      </c>
      <c r="W27" s="24"/>
      <c r="X27" s="24"/>
      <c r="Y27" s="24">
        <v>1</v>
      </c>
      <c r="Z27" s="24"/>
      <c r="AA27" s="23">
        <f t="shared" si="27"/>
        <v>4</v>
      </c>
      <c r="AB27" s="24">
        <v>1</v>
      </c>
      <c r="AC27" s="24">
        <v>1</v>
      </c>
      <c r="AD27" s="24">
        <v>1</v>
      </c>
      <c r="AE27" s="24">
        <v>1</v>
      </c>
      <c r="AF27" s="23">
        <f t="shared" si="28"/>
        <v>3</v>
      </c>
      <c r="AG27" s="25">
        <f t="shared" si="29"/>
        <v>2</v>
      </c>
      <c r="AH27" s="30">
        <v>0</v>
      </c>
      <c r="AI27" s="29">
        <v>0</v>
      </c>
      <c r="AJ27" s="24"/>
      <c r="AK27" s="24"/>
      <c r="AL27" s="24">
        <v>1</v>
      </c>
      <c r="AM27" s="24">
        <v>1</v>
      </c>
      <c r="AN27" s="24"/>
      <c r="AO27" s="23">
        <f t="shared" si="30"/>
        <v>1</v>
      </c>
      <c r="AP27" s="30">
        <v>0</v>
      </c>
      <c r="AQ27" s="27">
        <v>0</v>
      </c>
      <c r="AR27" s="30"/>
      <c r="AS27" s="24"/>
      <c r="AT27" s="24">
        <v>1</v>
      </c>
      <c r="AU27" s="24"/>
      <c r="AV27" s="31"/>
    </row>
    <row r="28" spans="1:48">
      <c r="A28" s="17">
        <v>1762</v>
      </c>
      <c r="B28" s="17" t="s">
        <v>59</v>
      </c>
      <c r="C28" s="18" t="s">
        <v>66</v>
      </c>
      <c r="D28" s="19">
        <v>1</v>
      </c>
      <c r="E28" s="20">
        <v>3</v>
      </c>
      <c r="F28" s="21">
        <v>3</v>
      </c>
      <c r="G28" s="19">
        <v>1</v>
      </c>
      <c r="H28" s="19">
        <v>1</v>
      </c>
      <c r="I28" s="22">
        <f t="shared" si="21"/>
        <v>5</v>
      </c>
      <c r="J28" s="23">
        <f t="shared" si="22"/>
        <v>1</v>
      </c>
      <c r="K28" s="23">
        <f t="shared" si="23"/>
        <v>0</v>
      </c>
      <c r="L28" s="24"/>
      <c r="M28" s="24"/>
      <c r="N28" s="24"/>
      <c r="O28" s="24"/>
      <c r="P28" s="24"/>
      <c r="Q28" s="23">
        <f t="shared" si="24"/>
        <v>1</v>
      </c>
      <c r="R28" s="24"/>
      <c r="S28" s="24">
        <v>1</v>
      </c>
      <c r="T28" s="24"/>
      <c r="U28" s="23">
        <f t="shared" si="25"/>
        <v>4</v>
      </c>
      <c r="V28" s="23">
        <f t="shared" si="26"/>
        <v>0</v>
      </c>
      <c r="W28" s="24"/>
      <c r="X28" s="24"/>
      <c r="Y28" s="24"/>
      <c r="Z28" s="24"/>
      <c r="AA28" s="23">
        <f t="shared" si="27"/>
        <v>4</v>
      </c>
      <c r="AB28" s="24">
        <v>1</v>
      </c>
      <c r="AC28" s="24">
        <v>1</v>
      </c>
      <c r="AD28" s="24">
        <v>1</v>
      </c>
      <c r="AE28" s="24">
        <v>1</v>
      </c>
      <c r="AF28" s="23">
        <f t="shared" si="28"/>
        <v>5</v>
      </c>
      <c r="AG28" s="25">
        <f t="shared" si="29"/>
        <v>3</v>
      </c>
      <c r="AH28" s="30">
        <v>0</v>
      </c>
      <c r="AI28" s="29">
        <v>0</v>
      </c>
      <c r="AJ28" s="24"/>
      <c r="AK28" s="24"/>
      <c r="AL28" s="24">
        <v>1</v>
      </c>
      <c r="AM28" s="24">
        <v>1</v>
      </c>
      <c r="AN28" s="24">
        <v>1</v>
      </c>
      <c r="AO28" s="23">
        <f t="shared" si="30"/>
        <v>2</v>
      </c>
      <c r="AP28" s="30">
        <v>0</v>
      </c>
      <c r="AQ28" s="27">
        <v>0</v>
      </c>
      <c r="AR28" s="30"/>
      <c r="AS28" s="24"/>
      <c r="AT28" s="24">
        <v>1</v>
      </c>
      <c r="AU28" s="24">
        <v>1</v>
      </c>
      <c r="AV28" s="31"/>
    </row>
    <row r="29" spans="1:48">
      <c r="A29" s="17">
        <v>1899</v>
      </c>
      <c r="B29" s="17" t="s">
        <v>59</v>
      </c>
      <c r="C29" s="18" t="s">
        <v>67</v>
      </c>
      <c r="D29" s="19">
        <v>1</v>
      </c>
      <c r="E29" s="20">
        <v>3</v>
      </c>
      <c r="F29" s="21">
        <v>2</v>
      </c>
      <c r="G29" s="19">
        <v>1</v>
      </c>
      <c r="H29" s="19">
        <v>1</v>
      </c>
      <c r="I29" s="22">
        <f t="shared" si="21"/>
        <v>10</v>
      </c>
      <c r="J29" s="23">
        <f t="shared" si="22"/>
        <v>3</v>
      </c>
      <c r="K29" s="23">
        <f t="shared" si="23"/>
        <v>1</v>
      </c>
      <c r="L29" s="24"/>
      <c r="M29" s="24"/>
      <c r="N29" s="24"/>
      <c r="O29" s="24"/>
      <c r="P29" s="24">
        <v>1</v>
      </c>
      <c r="Q29" s="23">
        <f t="shared" si="24"/>
        <v>2</v>
      </c>
      <c r="R29" s="24">
        <v>1</v>
      </c>
      <c r="S29" s="24"/>
      <c r="T29" s="24">
        <v>1</v>
      </c>
      <c r="U29" s="23">
        <f t="shared" si="25"/>
        <v>7</v>
      </c>
      <c r="V29" s="23">
        <f t="shared" si="26"/>
        <v>2</v>
      </c>
      <c r="W29" s="24"/>
      <c r="X29" s="24"/>
      <c r="Y29" s="24"/>
      <c r="Z29" s="24">
        <v>2</v>
      </c>
      <c r="AA29" s="23">
        <f t="shared" si="27"/>
        <v>5</v>
      </c>
      <c r="AB29" s="24">
        <v>2</v>
      </c>
      <c r="AC29" s="24">
        <v>1</v>
      </c>
      <c r="AD29" s="24">
        <v>1</v>
      </c>
      <c r="AE29" s="24">
        <v>1</v>
      </c>
      <c r="AF29" s="23">
        <f t="shared" si="28"/>
        <v>2</v>
      </c>
      <c r="AG29" s="25">
        <f t="shared" si="29"/>
        <v>2</v>
      </c>
      <c r="AH29" s="30">
        <v>0</v>
      </c>
      <c r="AI29" s="29">
        <v>0</v>
      </c>
      <c r="AJ29" s="24"/>
      <c r="AK29" s="24"/>
      <c r="AL29" s="24"/>
      <c r="AM29" s="24">
        <v>1</v>
      </c>
      <c r="AN29" s="24">
        <v>1</v>
      </c>
      <c r="AO29" s="23">
        <f t="shared" si="30"/>
        <v>0</v>
      </c>
      <c r="AP29" s="39">
        <v>1</v>
      </c>
      <c r="AQ29" s="34">
        <v>250</v>
      </c>
      <c r="AR29" s="30"/>
      <c r="AS29" s="24"/>
      <c r="AT29" s="24"/>
      <c r="AU29" s="24"/>
      <c r="AV29" s="31"/>
    </row>
    <row r="30" spans="1:48">
      <c r="A30" s="17">
        <v>2005</v>
      </c>
      <c r="B30" s="17" t="s">
        <v>59</v>
      </c>
      <c r="C30" s="18" t="s">
        <v>69</v>
      </c>
      <c r="D30" s="19">
        <v>1</v>
      </c>
      <c r="E30" s="20">
        <v>3</v>
      </c>
      <c r="F30" s="21">
        <v>3</v>
      </c>
      <c r="G30" s="19">
        <v>1</v>
      </c>
      <c r="H30" s="19">
        <v>1</v>
      </c>
      <c r="I30" s="22">
        <f t="shared" si="21"/>
        <v>8</v>
      </c>
      <c r="J30" s="23">
        <f t="shared" si="22"/>
        <v>7</v>
      </c>
      <c r="K30" s="23">
        <f t="shared" si="23"/>
        <v>3</v>
      </c>
      <c r="L30" s="24">
        <v>1</v>
      </c>
      <c r="M30" s="24"/>
      <c r="N30" s="24">
        <v>1</v>
      </c>
      <c r="O30" s="24"/>
      <c r="P30" s="24">
        <v>1</v>
      </c>
      <c r="Q30" s="23">
        <f t="shared" si="24"/>
        <v>4</v>
      </c>
      <c r="R30" s="24">
        <v>2</v>
      </c>
      <c r="S30" s="24">
        <v>1</v>
      </c>
      <c r="T30" s="24">
        <v>1</v>
      </c>
      <c r="U30" s="23">
        <f t="shared" si="25"/>
        <v>1</v>
      </c>
      <c r="V30" s="23">
        <f t="shared" si="26"/>
        <v>0</v>
      </c>
      <c r="W30" s="24"/>
      <c r="X30" s="24"/>
      <c r="Y30" s="24"/>
      <c r="Z30" s="24"/>
      <c r="AA30" s="23">
        <f t="shared" si="27"/>
        <v>1</v>
      </c>
      <c r="AB30" s="24"/>
      <c r="AC30" s="24"/>
      <c r="AD30" s="24">
        <v>1</v>
      </c>
      <c r="AE30" s="24"/>
      <c r="AF30" s="23">
        <f t="shared" si="28"/>
        <v>7</v>
      </c>
      <c r="AG30" s="25">
        <f t="shared" si="29"/>
        <v>6</v>
      </c>
      <c r="AH30" s="30">
        <v>0</v>
      </c>
      <c r="AI30" s="29">
        <v>0</v>
      </c>
      <c r="AJ30" s="24">
        <v>1</v>
      </c>
      <c r="AK30" s="24">
        <v>1</v>
      </c>
      <c r="AL30" s="24">
        <v>1</v>
      </c>
      <c r="AM30" s="24">
        <v>2</v>
      </c>
      <c r="AN30" s="24">
        <v>1</v>
      </c>
      <c r="AO30" s="23">
        <f t="shared" si="30"/>
        <v>1</v>
      </c>
      <c r="AP30" s="30">
        <v>0</v>
      </c>
      <c r="AQ30" s="27">
        <v>0</v>
      </c>
      <c r="AR30" s="30"/>
      <c r="AS30" s="24"/>
      <c r="AT30" s="24"/>
      <c r="AU30" s="24"/>
      <c r="AV30" s="31">
        <v>1</v>
      </c>
    </row>
    <row r="31" spans="1:48">
      <c r="A31" s="17">
        <v>5214</v>
      </c>
      <c r="B31" s="17" t="s">
        <v>59</v>
      </c>
      <c r="C31" s="18" t="s">
        <v>70</v>
      </c>
      <c r="D31" s="19">
        <v>1</v>
      </c>
      <c r="E31" s="20">
        <v>3</v>
      </c>
      <c r="F31" s="21">
        <v>3</v>
      </c>
      <c r="G31" s="19">
        <v>1</v>
      </c>
      <c r="H31" s="19">
        <v>1</v>
      </c>
      <c r="I31" s="22">
        <f t="shared" si="21"/>
        <v>5</v>
      </c>
      <c r="J31" s="23">
        <f t="shared" si="22"/>
        <v>3</v>
      </c>
      <c r="K31" s="23">
        <f t="shared" si="23"/>
        <v>1</v>
      </c>
      <c r="L31" s="24"/>
      <c r="M31" s="24"/>
      <c r="N31" s="24"/>
      <c r="O31" s="24"/>
      <c r="P31" s="24">
        <v>1</v>
      </c>
      <c r="Q31" s="23">
        <f t="shared" si="24"/>
        <v>2</v>
      </c>
      <c r="R31" s="24"/>
      <c r="S31" s="24">
        <v>1</v>
      </c>
      <c r="T31" s="24">
        <v>1</v>
      </c>
      <c r="U31" s="23">
        <f t="shared" si="25"/>
        <v>2</v>
      </c>
      <c r="V31" s="23">
        <f t="shared" si="26"/>
        <v>0</v>
      </c>
      <c r="W31" s="24"/>
      <c r="X31" s="24"/>
      <c r="Y31" s="24"/>
      <c r="Z31" s="24"/>
      <c r="AA31" s="23">
        <f t="shared" si="27"/>
        <v>2</v>
      </c>
      <c r="AB31" s="24"/>
      <c r="AC31" s="24"/>
      <c r="AD31" s="24">
        <v>1</v>
      </c>
      <c r="AE31" s="24">
        <v>1</v>
      </c>
      <c r="AF31" s="23">
        <f t="shared" si="28"/>
        <v>3</v>
      </c>
      <c r="AG31" s="25">
        <f t="shared" si="29"/>
        <v>2</v>
      </c>
      <c r="AH31" s="30">
        <v>0</v>
      </c>
      <c r="AI31" s="29">
        <v>0</v>
      </c>
      <c r="AJ31" s="24"/>
      <c r="AK31" s="24">
        <v>1</v>
      </c>
      <c r="AL31" s="24"/>
      <c r="AM31" s="24">
        <v>1</v>
      </c>
      <c r="AN31" s="24"/>
      <c r="AO31" s="23">
        <f t="shared" si="30"/>
        <v>1</v>
      </c>
      <c r="AP31" s="30">
        <v>0</v>
      </c>
      <c r="AQ31" s="27">
        <v>0</v>
      </c>
      <c r="AR31" s="30"/>
      <c r="AS31" s="24"/>
      <c r="AT31" s="24"/>
      <c r="AU31" s="24">
        <v>1</v>
      </c>
      <c r="AV31" s="31"/>
    </row>
    <row r="32" spans="1:48">
      <c r="A32" s="17">
        <v>5217</v>
      </c>
      <c r="B32" s="17" t="s">
        <v>59</v>
      </c>
      <c r="C32" s="18" t="s">
        <v>71</v>
      </c>
      <c r="D32" s="19">
        <v>1</v>
      </c>
      <c r="E32" s="20">
        <v>3</v>
      </c>
      <c r="F32" s="21">
        <v>0</v>
      </c>
      <c r="G32" s="19">
        <v>1</v>
      </c>
      <c r="H32" s="19">
        <v>1</v>
      </c>
      <c r="I32" s="22">
        <f t="shared" si="21"/>
        <v>3</v>
      </c>
      <c r="J32" s="23">
        <f t="shared" si="22"/>
        <v>2</v>
      </c>
      <c r="K32" s="23">
        <f t="shared" si="23"/>
        <v>0</v>
      </c>
      <c r="L32" s="24"/>
      <c r="M32" s="24"/>
      <c r="N32" s="24"/>
      <c r="O32" s="24"/>
      <c r="P32" s="24"/>
      <c r="Q32" s="23">
        <f t="shared" si="24"/>
        <v>2</v>
      </c>
      <c r="R32" s="24"/>
      <c r="S32" s="24">
        <v>1</v>
      </c>
      <c r="T32" s="24">
        <v>1</v>
      </c>
      <c r="U32" s="23">
        <f t="shared" si="25"/>
        <v>1</v>
      </c>
      <c r="V32" s="23">
        <f t="shared" si="26"/>
        <v>0</v>
      </c>
      <c r="W32" s="24"/>
      <c r="X32" s="24"/>
      <c r="Y32" s="24"/>
      <c r="Z32" s="24"/>
      <c r="AA32" s="23">
        <f t="shared" si="27"/>
        <v>1</v>
      </c>
      <c r="AB32" s="24"/>
      <c r="AC32" s="24"/>
      <c r="AD32" s="24">
        <v>1</v>
      </c>
      <c r="AE32" s="24"/>
      <c r="AF32" s="33">
        <f t="shared" si="28"/>
        <v>0</v>
      </c>
      <c r="AG32" s="25">
        <f t="shared" si="29"/>
        <v>0</v>
      </c>
      <c r="AH32" s="30">
        <v>0</v>
      </c>
      <c r="AI32" s="34">
        <v>250</v>
      </c>
      <c r="AJ32" s="24"/>
      <c r="AK32" s="24"/>
      <c r="AL32" s="24"/>
      <c r="AM32" s="24"/>
      <c r="AN32" s="24"/>
      <c r="AO32" s="23">
        <f t="shared" si="30"/>
        <v>0</v>
      </c>
      <c r="AP32" s="30">
        <v>0</v>
      </c>
      <c r="AQ32" s="34">
        <v>250</v>
      </c>
      <c r="AR32" s="30"/>
      <c r="AS32" s="24"/>
      <c r="AT32" s="24"/>
      <c r="AU32" s="24"/>
      <c r="AV32" s="31"/>
    </row>
    <row r="33" spans="1:48">
      <c r="A33" s="17">
        <v>5222</v>
      </c>
      <c r="B33" s="17" t="s">
        <v>59</v>
      </c>
      <c r="C33" s="18" t="s">
        <v>72</v>
      </c>
      <c r="D33" s="19">
        <v>1</v>
      </c>
      <c r="E33" s="20">
        <v>1</v>
      </c>
      <c r="F33" s="21">
        <v>0</v>
      </c>
      <c r="G33" s="19">
        <v>0</v>
      </c>
      <c r="H33" s="19">
        <v>1</v>
      </c>
      <c r="I33" s="22">
        <f t="shared" si="21"/>
        <v>1</v>
      </c>
      <c r="J33" s="23">
        <f t="shared" si="22"/>
        <v>0</v>
      </c>
      <c r="K33" s="23">
        <f t="shared" si="23"/>
        <v>0</v>
      </c>
      <c r="L33" s="24"/>
      <c r="M33" s="24"/>
      <c r="N33" s="24"/>
      <c r="O33" s="24"/>
      <c r="P33" s="24"/>
      <c r="Q33" s="23">
        <f t="shared" si="24"/>
        <v>0</v>
      </c>
      <c r="R33" s="24"/>
      <c r="S33" s="24"/>
      <c r="T33" s="24"/>
      <c r="U33" s="23">
        <f t="shared" si="25"/>
        <v>1</v>
      </c>
      <c r="V33" s="23">
        <f t="shared" si="26"/>
        <v>0</v>
      </c>
      <c r="W33" s="24"/>
      <c r="X33" s="24"/>
      <c r="Y33" s="24"/>
      <c r="Z33" s="24"/>
      <c r="AA33" s="23">
        <f t="shared" si="27"/>
        <v>1</v>
      </c>
      <c r="AB33" s="24"/>
      <c r="AC33" s="24">
        <v>1</v>
      </c>
      <c r="AD33" s="24"/>
      <c r="AE33" s="24"/>
      <c r="AF33" s="33">
        <v>0</v>
      </c>
      <c r="AG33" s="25">
        <f t="shared" si="29"/>
        <v>0</v>
      </c>
      <c r="AH33" s="35"/>
      <c r="AI33" s="36"/>
      <c r="AJ33" s="37"/>
      <c r="AK33" s="37"/>
      <c r="AL33" s="37"/>
      <c r="AM33" s="37"/>
      <c r="AN33" s="37"/>
      <c r="AO33" s="23">
        <f t="shared" si="30"/>
        <v>0</v>
      </c>
      <c r="AP33" s="30">
        <v>0</v>
      </c>
      <c r="AQ33" s="27">
        <v>0</v>
      </c>
      <c r="AR33" s="30"/>
      <c r="AS33" s="24"/>
      <c r="AT33" s="24"/>
      <c r="AU33" s="24"/>
      <c r="AV33" s="31"/>
    </row>
    <row r="34" spans="1:48" s="70" customFormat="1">
      <c r="A34" s="17">
        <v>5224</v>
      </c>
      <c r="B34" s="17" t="s">
        <v>59</v>
      </c>
      <c r="C34" s="18" t="s">
        <v>68</v>
      </c>
      <c r="D34" s="19">
        <v>1</v>
      </c>
      <c r="E34" s="20">
        <v>1</v>
      </c>
      <c r="F34" s="21">
        <v>0</v>
      </c>
      <c r="G34" s="19">
        <v>0</v>
      </c>
      <c r="H34" s="19">
        <v>1</v>
      </c>
      <c r="I34" s="22">
        <f t="shared" si="21"/>
        <v>1</v>
      </c>
      <c r="J34" s="23">
        <f t="shared" si="22"/>
        <v>0</v>
      </c>
      <c r="K34" s="23">
        <f t="shared" si="23"/>
        <v>0</v>
      </c>
      <c r="L34" s="24"/>
      <c r="M34" s="24"/>
      <c r="N34" s="24"/>
      <c r="O34" s="24"/>
      <c r="P34" s="24"/>
      <c r="Q34" s="23">
        <f t="shared" si="24"/>
        <v>0</v>
      </c>
      <c r="R34" s="24"/>
      <c r="S34" s="24"/>
      <c r="T34" s="24"/>
      <c r="U34" s="23">
        <f t="shared" si="25"/>
        <v>1</v>
      </c>
      <c r="V34" s="23">
        <f t="shared" si="26"/>
        <v>0</v>
      </c>
      <c r="W34" s="24"/>
      <c r="X34" s="24"/>
      <c r="Y34" s="24"/>
      <c r="Z34" s="24"/>
      <c r="AA34" s="23">
        <f t="shared" si="27"/>
        <v>1</v>
      </c>
      <c r="AB34" s="24"/>
      <c r="AC34" s="24"/>
      <c r="AD34" s="24">
        <v>1</v>
      </c>
      <c r="AE34" s="24"/>
      <c r="AF34" s="23">
        <f>SUM(AJ34:AN34)+SUM(AR34:AV34)</f>
        <v>0</v>
      </c>
      <c r="AG34" s="25">
        <f t="shared" si="29"/>
        <v>0</v>
      </c>
      <c r="AH34" s="35"/>
      <c r="AI34" s="36"/>
      <c r="AJ34" s="37"/>
      <c r="AK34" s="37"/>
      <c r="AL34" s="37"/>
      <c r="AM34" s="37"/>
      <c r="AN34" s="37"/>
      <c r="AO34" s="23">
        <f t="shared" si="30"/>
        <v>0</v>
      </c>
      <c r="AP34" s="30">
        <v>0</v>
      </c>
      <c r="AQ34" s="27">
        <v>0</v>
      </c>
      <c r="AR34" s="30"/>
      <c r="AS34" s="24"/>
      <c r="AT34" s="24"/>
      <c r="AU34" s="24"/>
      <c r="AV34" s="31"/>
    </row>
    <row r="35" spans="1:48" ht="13.5" thickBot="1">
      <c r="A35" s="71">
        <v>8007</v>
      </c>
      <c r="B35" s="72" t="s">
        <v>59</v>
      </c>
      <c r="C35" s="73" t="s">
        <v>73</v>
      </c>
      <c r="D35" s="19">
        <v>1</v>
      </c>
      <c r="E35" s="20">
        <v>3</v>
      </c>
      <c r="F35" s="21">
        <v>0</v>
      </c>
      <c r="G35" s="30" t="s">
        <v>54</v>
      </c>
      <c r="H35" s="30" t="s">
        <v>54</v>
      </c>
      <c r="I35" s="22" t="s">
        <v>54</v>
      </c>
      <c r="J35" s="23">
        <f t="shared" si="22"/>
        <v>0</v>
      </c>
      <c r="K35" s="23">
        <f t="shared" si="23"/>
        <v>0</v>
      </c>
      <c r="L35" s="24"/>
      <c r="M35" s="24"/>
      <c r="N35" s="24"/>
      <c r="O35" s="24"/>
      <c r="P35" s="24"/>
      <c r="Q35" s="23">
        <f t="shared" si="24"/>
        <v>0</v>
      </c>
      <c r="R35" s="24"/>
      <c r="S35" s="24"/>
      <c r="T35" s="24"/>
      <c r="U35" s="23">
        <f t="shared" si="25"/>
        <v>0</v>
      </c>
      <c r="V35" s="23">
        <f t="shared" si="26"/>
        <v>0</v>
      </c>
      <c r="W35" s="24"/>
      <c r="X35" s="24"/>
      <c r="Y35" s="24"/>
      <c r="Z35" s="24"/>
      <c r="AA35" s="23">
        <f t="shared" si="27"/>
        <v>0</v>
      </c>
      <c r="AB35" s="24"/>
      <c r="AC35" s="24"/>
      <c r="AD35" s="24"/>
      <c r="AE35" s="24"/>
      <c r="AF35" s="23" t="s">
        <v>54</v>
      </c>
      <c r="AG35" s="25">
        <f t="shared" si="29"/>
        <v>0</v>
      </c>
      <c r="AH35" s="30" t="s">
        <v>54</v>
      </c>
      <c r="AI35" s="29" t="s">
        <v>54</v>
      </c>
      <c r="AJ35" s="28" t="s">
        <v>54</v>
      </c>
      <c r="AK35" s="28" t="s">
        <v>54</v>
      </c>
      <c r="AL35" s="24" t="s">
        <v>54</v>
      </c>
      <c r="AM35" s="24" t="s">
        <v>54</v>
      </c>
      <c r="AN35" s="24" t="s">
        <v>54</v>
      </c>
      <c r="AO35" s="23" t="s">
        <v>54</v>
      </c>
      <c r="AP35" s="30" t="s">
        <v>54</v>
      </c>
      <c r="AQ35" s="27" t="s">
        <v>54</v>
      </c>
      <c r="AR35" s="30" t="s">
        <v>54</v>
      </c>
      <c r="AS35" s="24" t="s">
        <v>54</v>
      </c>
      <c r="AT35" s="24" t="s">
        <v>54</v>
      </c>
      <c r="AU35" s="24" t="s">
        <v>54</v>
      </c>
      <c r="AV35" s="31" t="s">
        <v>54</v>
      </c>
    </row>
    <row r="36" spans="1:48" s="45" customFormat="1" ht="17.25" thickTop="1" thickBot="1">
      <c r="A36" s="41"/>
      <c r="B36" s="41"/>
      <c r="C36" s="42" t="s">
        <v>74</v>
      </c>
      <c r="D36" s="43">
        <f t="shared" ref="D36:AV36" si="31">SUM(D22:D35)</f>
        <v>14</v>
      </c>
      <c r="E36" s="43">
        <f t="shared" si="31"/>
        <v>36</v>
      </c>
      <c r="F36" s="43">
        <f t="shared" si="31"/>
        <v>17</v>
      </c>
      <c r="G36" s="43">
        <f t="shared" si="31"/>
        <v>10</v>
      </c>
      <c r="H36" s="43">
        <f t="shared" si="31"/>
        <v>12</v>
      </c>
      <c r="I36" s="44">
        <f t="shared" si="31"/>
        <v>63</v>
      </c>
      <c r="J36" s="44">
        <f t="shared" si="31"/>
        <v>27</v>
      </c>
      <c r="K36" s="43">
        <f t="shared" si="31"/>
        <v>9</v>
      </c>
      <c r="L36" s="43">
        <f t="shared" si="31"/>
        <v>1</v>
      </c>
      <c r="M36" s="43">
        <f t="shared" si="31"/>
        <v>1</v>
      </c>
      <c r="N36" s="43">
        <f t="shared" si="31"/>
        <v>1</v>
      </c>
      <c r="O36" s="43">
        <f t="shared" si="31"/>
        <v>1</v>
      </c>
      <c r="P36" s="43">
        <f t="shared" si="31"/>
        <v>5</v>
      </c>
      <c r="Q36" s="43">
        <f t="shared" si="31"/>
        <v>18</v>
      </c>
      <c r="R36" s="43">
        <f t="shared" si="31"/>
        <v>5</v>
      </c>
      <c r="S36" s="43">
        <f t="shared" si="31"/>
        <v>7</v>
      </c>
      <c r="T36" s="43">
        <f t="shared" si="31"/>
        <v>6</v>
      </c>
      <c r="U36" s="44">
        <f t="shared" si="31"/>
        <v>36</v>
      </c>
      <c r="V36" s="43">
        <f t="shared" si="31"/>
        <v>5</v>
      </c>
      <c r="W36" s="43">
        <f t="shared" si="31"/>
        <v>0</v>
      </c>
      <c r="X36" s="43">
        <f t="shared" si="31"/>
        <v>0</v>
      </c>
      <c r="Y36" s="43">
        <f t="shared" si="31"/>
        <v>2</v>
      </c>
      <c r="Z36" s="43">
        <f t="shared" si="31"/>
        <v>3</v>
      </c>
      <c r="AA36" s="43">
        <f t="shared" si="31"/>
        <v>31</v>
      </c>
      <c r="AB36" s="43">
        <f t="shared" si="31"/>
        <v>6</v>
      </c>
      <c r="AC36" s="43">
        <f t="shared" si="31"/>
        <v>6</v>
      </c>
      <c r="AD36" s="43">
        <f t="shared" si="31"/>
        <v>12</v>
      </c>
      <c r="AE36" s="43">
        <f t="shared" si="31"/>
        <v>7</v>
      </c>
      <c r="AF36" s="44">
        <f t="shared" si="31"/>
        <v>24</v>
      </c>
      <c r="AG36" s="43">
        <f t="shared" si="31"/>
        <v>15</v>
      </c>
      <c r="AH36" s="43">
        <f t="shared" si="31"/>
        <v>0</v>
      </c>
      <c r="AI36" s="43">
        <f t="shared" si="31"/>
        <v>1250</v>
      </c>
      <c r="AJ36" s="43">
        <f t="shared" si="31"/>
        <v>1</v>
      </c>
      <c r="AK36" s="43">
        <f t="shared" si="31"/>
        <v>2</v>
      </c>
      <c r="AL36" s="43">
        <f t="shared" si="31"/>
        <v>3</v>
      </c>
      <c r="AM36" s="43">
        <f t="shared" si="31"/>
        <v>6</v>
      </c>
      <c r="AN36" s="43">
        <f t="shared" si="31"/>
        <v>3</v>
      </c>
      <c r="AO36" s="43">
        <f t="shared" si="31"/>
        <v>9</v>
      </c>
      <c r="AP36" s="43">
        <f t="shared" si="31"/>
        <v>2</v>
      </c>
      <c r="AQ36" s="43">
        <f t="shared" si="31"/>
        <v>1250</v>
      </c>
      <c r="AR36" s="43">
        <f t="shared" si="31"/>
        <v>0</v>
      </c>
      <c r="AS36" s="43">
        <f t="shared" si="31"/>
        <v>0</v>
      </c>
      <c r="AT36" s="43">
        <f t="shared" si="31"/>
        <v>3</v>
      </c>
      <c r="AU36" s="43">
        <f t="shared" si="31"/>
        <v>4</v>
      </c>
      <c r="AV36" s="43">
        <f t="shared" si="31"/>
        <v>2</v>
      </c>
    </row>
    <row r="37" spans="1:48" s="55" customFormat="1" ht="16.5" thickTop="1">
      <c r="A37" s="46"/>
      <c r="B37" s="46"/>
      <c r="C37" s="47" t="s">
        <v>56</v>
      </c>
      <c r="D37" s="48"/>
      <c r="E37" s="49">
        <f>((E36+1)/2)</f>
        <v>18.5</v>
      </c>
      <c r="F37" s="50">
        <f>((F36+1)/2)</f>
        <v>9</v>
      </c>
      <c r="G37" s="48"/>
      <c r="H37" s="48"/>
      <c r="I37" s="51"/>
      <c r="J37" s="52"/>
      <c r="K37" s="52"/>
      <c r="L37" s="52"/>
      <c r="M37" s="52"/>
      <c r="N37" s="52"/>
      <c r="O37" s="52"/>
      <c r="P37" s="52"/>
      <c r="Q37" s="53"/>
      <c r="R37" s="52"/>
      <c r="S37" s="52"/>
      <c r="T37" s="52"/>
      <c r="U37" s="52"/>
      <c r="V37" s="53"/>
      <c r="W37" s="52"/>
      <c r="X37" s="52"/>
      <c r="Y37" s="52"/>
      <c r="Z37" s="52"/>
      <c r="AA37" s="53"/>
      <c r="AB37" s="52"/>
      <c r="AC37" s="52"/>
      <c r="AD37" s="52"/>
      <c r="AE37" s="52"/>
      <c r="AF37" s="53"/>
      <c r="AG37" s="53"/>
      <c r="AH37" s="53"/>
      <c r="AI37" s="54"/>
      <c r="AJ37" s="53"/>
      <c r="AK37" s="53"/>
      <c r="AL37" s="53"/>
      <c r="AM37" s="53"/>
      <c r="AN37" s="53"/>
      <c r="AO37" s="53"/>
      <c r="AP37" s="54"/>
      <c r="AQ37" s="54"/>
      <c r="AR37" s="54"/>
      <c r="AS37" s="54"/>
      <c r="AT37" s="54"/>
      <c r="AU37" s="54"/>
      <c r="AV37" s="54"/>
    </row>
    <row r="38" spans="1:48" s="55" customFormat="1" ht="16.5" thickBot="1">
      <c r="A38" s="46"/>
      <c r="B38" s="46"/>
      <c r="C38" s="47" t="s">
        <v>57</v>
      </c>
      <c r="D38" s="48"/>
      <c r="E38" s="56">
        <f>(E36*2/3)</f>
        <v>24</v>
      </c>
      <c r="F38" s="57">
        <f>(F36*2/3)</f>
        <v>11.333333333333334</v>
      </c>
      <c r="G38" s="48"/>
      <c r="H38" s="48"/>
      <c r="I38" s="51"/>
      <c r="J38" s="58"/>
      <c r="K38" s="58"/>
      <c r="L38" s="58"/>
      <c r="M38" s="58"/>
      <c r="N38" s="58"/>
      <c r="O38" s="58"/>
      <c r="P38" s="58"/>
      <c r="Q38" s="59"/>
      <c r="R38" s="58"/>
      <c r="S38" s="58"/>
      <c r="T38" s="58"/>
      <c r="U38" s="58"/>
      <c r="V38" s="59"/>
      <c r="W38" s="58"/>
      <c r="X38" s="58"/>
      <c r="Y38" s="58"/>
      <c r="Z38" s="58"/>
      <c r="AA38" s="59"/>
      <c r="AB38" s="58"/>
      <c r="AC38" s="58"/>
      <c r="AD38" s="58"/>
      <c r="AE38" s="58"/>
      <c r="AF38" s="59"/>
      <c r="AG38" s="59"/>
      <c r="AH38" s="59"/>
      <c r="AI38" s="53"/>
      <c r="AJ38" s="59"/>
      <c r="AK38" s="59"/>
      <c r="AL38" s="59"/>
      <c r="AM38" s="59"/>
      <c r="AN38" s="59"/>
      <c r="AO38" s="59"/>
      <c r="AP38" s="53"/>
      <c r="AQ38" s="53"/>
      <c r="AR38" s="53"/>
      <c r="AS38" s="53"/>
      <c r="AT38" s="53"/>
      <c r="AU38" s="53"/>
      <c r="AV38" s="53"/>
    </row>
    <row r="39" spans="1:48" ht="17.25" thickTop="1" thickBot="1">
      <c r="C39" s="61" t="s">
        <v>58</v>
      </c>
      <c r="D39" s="62"/>
      <c r="E39" s="63"/>
      <c r="F39" s="63"/>
      <c r="G39" s="62"/>
      <c r="H39" s="62"/>
      <c r="I39" s="63"/>
      <c r="J39" s="64"/>
      <c r="K39" s="64"/>
      <c r="L39" s="65"/>
      <c r="M39" s="65"/>
      <c r="N39" s="65"/>
      <c r="O39" s="65"/>
      <c r="P39" s="65"/>
      <c r="Q39" s="63"/>
      <c r="R39" s="65"/>
      <c r="S39" s="65"/>
      <c r="T39" s="65"/>
      <c r="U39" s="64"/>
      <c r="V39" s="63"/>
      <c r="W39" s="65"/>
      <c r="X39" s="65"/>
      <c r="Y39" s="65"/>
      <c r="Z39" s="65"/>
      <c r="AA39" s="63"/>
      <c r="AB39" s="65"/>
      <c r="AC39" s="65"/>
      <c r="AD39" s="65"/>
      <c r="AE39" s="65"/>
      <c r="AF39" s="63"/>
      <c r="AG39" s="63"/>
      <c r="AH39" s="66"/>
      <c r="AI39" s="67">
        <f>AQ36+AI36</f>
        <v>2500</v>
      </c>
      <c r="AJ39" s="66"/>
      <c r="AK39" s="66"/>
      <c r="AL39" s="66"/>
      <c r="AM39" s="66"/>
      <c r="AN39" s="66"/>
      <c r="AO39" s="63"/>
      <c r="AP39" s="68"/>
      <c r="AQ39" s="69"/>
      <c r="AR39" s="68"/>
      <c r="AS39" s="68"/>
      <c r="AT39" s="68"/>
      <c r="AU39" s="68"/>
      <c r="AV39" s="68"/>
    </row>
    <row r="40" spans="1:48" s="45" customFormat="1" ht="17.25" thickTop="1" thickBot="1">
      <c r="A40" s="41"/>
      <c r="B40" s="41"/>
      <c r="C40" s="42" t="s">
        <v>75</v>
      </c>
      <c r="D40" s="43">
        <f t="shared" ref="D40:AV40" si="32">D18+D36</f>
        <v>30</v>
      </c>
      <c r="E40" s="43">
        <f t="shared" si="32"/>
        <v>71</v>
      </c>
      <c r="F40" s="43">
        <f t="shared" si="32"/>
        <v>32</v>
      </c>
      <c r="G40" s="43">
        <f t="shared" si="32"/>
        <v>21</v>
      </c>
      <c r="H40" s="43">
        <f t="shared" si="32"/>
        <v>24</v>
      </c>
      <c r="I40" s="44">
        <f t="shared" si="32"/>
        <v>117</v>
      </c>
      <c r="J40" s="44">
        <f t="shared" si="32"/>
        <v>50</v>
      </c>
      <c r="K40" s="43">
        <f t="shared" si="32"/>
        <v>14</v>
      </c>
      <c r="L40" s="43">
        <f t="shared" si="32"/>
        <v>1</v>
      </c>
      <c r="M40" s="43">
        <f t="shared" si="32"/>
        <v>1</v>
      </c>
      <c r="N40" s="43">
        <f t="shared" si="32"/>
        <v>1</v>
      </c>
      <c r="O40" s="43">
        <f t="shared" si="32"/>
        <v>3</v>
      </c>
      <c r="P40" s="43">
        <f t="shared" si="32"/>
        <v>8</v>
      </c>
      <c r="Q40" s="43">
        <f t="shared" si="32"/>
        <v>36</v>
      </c>
      <c r="R40" s="43">
        <f t="shared" si="32"/>
        <v>12</v>
      </c>
      <c r="S40" s="43">
        <f t="shared" si="32"/>
        <v>12</v>
      </c>
      <c r="T40" s="43">
        <f t="shared" si="32"/>
        <v>12</v>
      </c>
      <c r="U40" s="44">
        <f t="shared" si="32"/>
        <v>67</v>
      </c>
      <c r="V40" s="43">
        <f t="shared" si="32"/>
        <v>8</v>
      </c>
      <c r="W40" s="43">
        <f t="shared" si="32"/>
        <v>0</v>
      </c>
      <c r="X40" s="43">
        <f t="shared" si="32"/>
        <v>0</v>
      </c>
      <c r="Y40" s="43">
        <f t="shared" si="32"/>
        <v>2</v>
      </c>
      <c r="Z40" s="43">
        <f t="shared" si="32"/>
        <v>6</v>
      </c>
      <c r="AA40" s="43">
        <f t="shared" si="32"/>
        <v>59</v>
      </c>
      <c r="AB40" s="43">
        <f t="shared" si="32"/>
        <v>12</v>
      </c>
      <c r="AC40" s="43">
        <f t="shared" si="32"/>
        <v>12</v>
      </c>
      <c r="AD40" s="43">
        <f t="shared" si="32"/>
        <v>23</v>
      </c>
      <c r="AE40" s="43">
        <f t="shared" si="32"/>
        <v>12</v>
      </c>
      <c r="AF40" s="44">
        <f t="shared" si="32"/>
        <v>44</v>
      </c>
      <c r="AG40" s="43">
        <f t="shared" si="32"/>
        <v>22</v>
      </c>
      <c r="AH40" s="43">
        <f t="shared" si="32"/>
        <v>1</v>
      </c>
      <c r="AI40" s="43">
        <f t="shared" si="32"/>
        <v>2750</v>
      </c>
      <c r="AJ40" s="43">
        <f t="shared" si="32"/>
        <v>2</v>
      </c>
      <c r="AK40" s="43">
        <f t="shared" si="32"/>
        <v>2</v>
      </c>
      <c r="AL40" s="43">
        <f t="shared" si="32"/>
        <v>5</v>
      </c>
      <c r="AM40" s="43">
        <f t="shared" si="32"/>
        <v>9</v>
      </c>
      <c r="AN40" s="43">
        <f t="shared" si="32"/>
        <v>4</v>
      </c>
      <c r="AO40" s="43">
        <f t="shared" si="32"/>
        <v>22</v>
      </c>
      <c r="AP40" s="43">
        <f t="shared" si="32"/>
        <v>2</v>
      </c>
      <c r="AQ40" s="43">
        <f t="shared" si="32"/>
        <v>2750</v>
      </c>
      <c r="AR40" s="43">
        <f t="shared" si="32"/>
        <v>0</v>
      </c>
      <c r="AS40" s="43">
        <f t="shared" si="32"/>
        <v>0</v>
      </c>
      <c r="AT40" s="43">
        <f t="shared" si="32"/>
        <v>9</v>
      </c>
      <c r="AU40" s="43">
        <f t="shared" si="32"/>
        <v>9</v>
      </c>
      <c r="AV40" s="43">
        <f t="shared" si="32"/>
        <v>4</v>
      </c>
    </row>
    <row r="41" spans="1:48" s="55" customFormat="1" ht="16.5" thickTop="1">
      <c r="A41" s="46"/>
      <c r="B41" s="46"/>
      <c r="C41" s="47" t="s">
        <v>56</v>
      </c>
      <c r="D41" s="48"/>
      <c r="E41" s="49">
        <f>((E40+1)/2)</f>
        <v>36</v>
      </c>
      <c r="F41" s="74">
        <f>((F40+1)/2)</f>
        <v>16.5</v>
      </c>
      <c r="G41" s="48"/>
      <c r="H41" s="48"/>
      <c r="I41" s="51"/>
      <c r="J41" s="52"/>
      <c r="K41" s="52"/>
      <c r="L41" s="52"/>
      <c r="M41" s="52"/>
      <c r="N41" s="52"/>
      <c r="O41" s="52"/>
      <c r="P41" s="52"/>
      <c r="Q41" s="53"/>
      <c r="R41" s="52"/>
      <c r="S41" s="52"/>
      <c r="T41" s="52"/>
      <c r="U41" s="52"/>
      <c r="V41" s="53"/>
      <c r="W41" s="52"/>
      <c r="X41" s="52"/>
      <c r="Y41" s="52"/>
      <c r="Z41" s="52"/>
      <c r="AA41" s="53"/>
      <c r="AB41" s="52"/>
      <c r="AC41" s="52"/>
      <c r="AD41" s="52"/>
      <c r="AE41" s="52"/>
      <c r="AF41" s="53"/>
      <c r="AG41" s="53"/>
      <c r="AH41" s="53"/>
      <c r="AI41" s="54"/>
      <c r="AJ41" s="53"/>
      <c r="AK41" s="53"/>
      <c r="AL41" s="53"/>
      <c r="AM41" s="53"/>
      <c r="AN41" s="53"/>
      <c r="AO41" s="53"/>
      <c r="AP41" s="54"/>
      <c r="AQ41" s="54"/>
      <c r="AR41" s="54"/>
      <c r="AS41" s="54"/>
      <c r="AT41" s="54"/>
      <c r="AU41" s="54"/>
      <c r="AV41" s="54"/>
    </row>
    <row r="42" spans="1:48" s="55" customFormat="1" ht="16.5" thickBot="1">
      <c r="A42" s="46"/>
      <c r="B42" s="46"/>
      <c r="C42" s="47" t="s">
        <v>57</v>
      </c>
      <c r="D42" s="48"/>
      <c r="E42" s="56">
        <f>(E40*2/3)</f>
        <v>47.333333333333336</v>
      </c>
      <c r="F42" s="57">
        <f>(F40)*2/3</f>
        <v>21.333333333333332</v>
      </c>
      <c r="G42" s="48"/>
      <c r="H42" s="48"/>
      <c r="I42" s="51"/>
      <c r="J42" s="58"/>
      <c r="K42" s="58"/>
      <c r="L42" s="58"/>
      <c r="M42" s="58"/>
      <c r="N42" s="58"/>
      <c r="O42" s="58"/>
      <c r="P42" s="58"/>
      <c r="Q42" s="59"/>
      <c r="R42" s="58"/>
      <c r="S42" s="58"/>
      <c r="T42" s="58"/>
      <c r="U42" s="58"/>
      <c r="V42" s="59"/>
      <c r="W42" s="58"/>
      <c r="X42" s="58"/>
      <c r="Y42" s="58"/>
      <c r="Z42" s="58"/>
      <c r="AA42" s="59"/>
      <c r="AB42" s="58"/>
      <c r="AC42" s="58"/>
      <c r="AD42" s="58"/>
      <c r="AE42" s="58"/>
      <c r="AF42" s="59"/>
      <c r="AG42" s="59"/>
      <c r="AH42" s="59"/>
      <c r="AI42" s="53"/>
      <c r="AJ42" s="59"/>
      <c r="AK42" s="59"/>
      <c r="AL42" s="59"/>
      <c r="AM42" s="59"/>
      <c r="AN42" s="59"/>
      <c r="AO42" s="59"/>
      <c r="AP42" s="53"/>
      <c r="AQ42" s="53"/>
      <c r="AR42" s="53"/>
      <c r="AS42" s="53"/>
      <c r="AT42" s="53"/>
      <c r="AU42" s="53"/>
      <c r="AV42" s="53"/>
    </row>
    <row r="43" spans="1:48" ht="17.25" thickTop="1" thickBot="1">
      <c r="C43" s="61" t="s">
        <v>58</v>
      </c>
      <c r="D43" s="62"/>
      <c r="E43" s="63"/>
      <c r="F43" s="63"/>
      <c r="G43" s="62"/>
      <c r="H43" s="62"/>
      <c r="I43" s="63"/>
      <c r="J43" s="64"/>
      <c r="K43" s="64"/>
      <c r="L43" s="65"/>
      <c r="M43" s="65"/>
      <c r="N43" s="65"/>
      <c r="O43" s="65"/>
      <c r="P43" s="65"/>
      <c r="Q43" s="63"/>
      <c r="R43" s="65"/>
      <c r="S43" s="65"/>
      <c r="T43" s="65"/>
      <c r="U43" s="64"/>
      <c r="V43" s="63"/>
      <c r="W43" s="65"/>
      <c r="X43" s="65"/>
      <c r="Y43" s="65"/>
      <c r="Z43" s="65"/>
      <c r="AA43" s="63"/>
      <c r="AB43" s="65"/>
      <c r="AC43" s="65"/>
      <c r="AD43" s="65"/>
      <c r="AE43" s="65"/>
      <c r="AF43" s="63"/>
      <c r="AG43" s="63"/>
      <c r="AH43" s="66"/>
      <c r="AI43" s="67">
        <f>AI21+AI39</f>
        <v>5500</v>
      </c>
      <c r="AJ43" s="66"/>
      <c r="AK43" s="66"/>
      <c r="AL43" s="66"/>
      <c r="AM43" s="66"/>
      <c r="AN43" s="66"/>
      <c r="AO43" s="63"/>
      <c r="AP43" s="68"/>
      <c r="AQ43" s="69"/>
      <c r="AR43" s="68"/>
      <c r="AS43" s="68"/>
      <c r="AT43" s="68"/>
      <c r="AU43" s="68"/>
      <c r="AV43" s="68"/>
    </row>
    <row r="44" spans="1:48" ht="14.25" thickTop="1" thickBot="1"/>
    <row r="45" spans="1:48" s="45" customFormat="1" ht="17.25" thickTop="1" thickBot="1">
      <c r="A45" s="41"/>
      <c r="B45" s="41"/>
      <c r="C45" s="42" t="str">
        <f t="shared" ref="C45:AV48" si="33">C18</f>
        <v>CLUBS BC</v>
      </c>
      <c r="D45" s="43">
        <f t="shared" si="33"/>
        <v>16</v>
      </c>
      <c r="E45" s="43">
        <f t="shared" si="33"/>
        <v>35</v>
      </c>
      <c r="F45" s="43">
        <f t="shared" si="33"/>
        <v>15</v>
      </c>
      <c r="G45" s="43">
        <f t="shared" si="33"/>
        <v>11</v>
      </c>
      <c r="H45" s="43">
        <f t="shared" si="33"/>
        <v>12</v>
      </c>
      <c r="I45" s="44">
        <f t="shared" si="33"/>
        <v>54</v>
      </c>
      <c r="J45" s="44">
        <f t="shared" si="33"/>
        <v>23</v>
      </c>
      <c r="K45" s="43">
        <f t="shared" si="33"/>
        <v>5</v>
      </c>
      <c r="L45" s="43">
        <f t="shared" si="33"/>
        <v>0</v>
      </c>
      <c r="M45" s="43">
        <f t="shared" si="33"/>
        <v>0</v>
      </c>
      <c r="N45" s="43">
        <f t="shared" si="33"/>
        <v>0</v>
      </c>
      <c r="O45" s="43">
        <f t="shared" si="33"/>
        <v>2</v>
      </c>
      <c r="P45" s="43">
        <f t="shared" si="33"/>
        <v>3</v>
      </c>
      <c r="Q45" s="43">
        <f t="shared" si="33"/>
        <v>18</v>
      </c>
      <c r="R45" s="43">
        <f t="shared" si="33"/>
        <v>7</v>
      </c>
      <c r="S45" s="43">
        <f t="shared" si="33"/>
        <v>5</v>
      </c>
      <c r="T45" s="43">
        <f t="shared" si="33"/>
        <v>6</v>
      </c>
      <c r="U45" s="44">
        <f t="shared" si="33"/>
        <v>31</v>
      </c>
      <c r="V45" s="43">
        <f t="shared" si="33"/>
        <v>3</v>
      </c>
      <c r="W45" s="43">
        <f t="shared" si="33"/>
        <v>0</v>
      </c>
      <c r="X45" s="43">
        <f t="shared" si="33"/>
        <v>0</v>
      </c>
      <c r="Y45" s="43">
        <f t="shared" si="33"/>
        <v>0</v>
      </c>
      <c r="Z45" s="43">
        <f t="shared" si="33"/>
        <v>3</v>
      </c>
      <c r="AA45" s="43">
        <f t="shared" si="33"/>
        <v>28</v>
      </c>
      <c r="AB45" s="43">
        <f t="shared" si="33"/>
        <v>6</v>
      </c>
      <c r="AC45" s="43">
        <f t="shared" si="33"/>
        <v>6</v>
      </c>
      <c r="AD45" s="43">
        <f t="shared" si="33"/>
        <v>11</v>
      </c>
      <c r="AE45" s="43">
        <f t="shared" si="33"/>
        <v>5</v>
      </c>
      <c r="AF45" s="44">
        <f t="shared" si="33"/>
        <v>20</v>
      </c>
      <c r="AG45" s="43">
        <f t="shared" si="33"/>
        <v>7</v>
      </c>
      <c r="AH45" s="43">
        <f t="shared" si="33"/>
        <v>1</v>
      </c>
      <c r="AI45" s="43">
        <f t="shared" si="33"/>
        <v>1500</v>
      </c>
      <c r="AJ45" s="43">
        <f t="shared" si="33"/>
        <v>1</v>
      </c>
      <c r="AK45" s="43">
        <f t="shared" si="33"/>
        <v>0</v>
      </c>
      <c r="AL45" s="43">
        <f t="shared" si="33"/>
        <v>2</v>
      </c>
      <c r="AM45" s="43">
        <f t="shared" si="33"/>
        <v>3</v>
      </c>
      <c r="AN45" s="43">
        <f t="shared" si="33"/>
        <v>1</v>
      </c>
      <c r="AO45" s="43">
        <f t="shared" si="33"/>
        <v>13</v>
      </c>
      <c r="AP45" s="43">
        <f t="shared" si="33"/>
        <v>0</v>
      </c>
      <c r="AQ45" s="43">
        <f t="shared" si="33"/>
        <v>1500</v>
      </c>
      <c r="AR45" s="43">
        <f t="shared" si="33"/>
        <v>0</v>
      </c>
      <c r="AS45" s="43">
        <f t="shared" si="33"/>
        <v>0</v>
      </c>
      <c r="AT45" s="43">
        <f t="shared" si="33"/>
        <v>6</v>
      </c>
      <c r="AU45" s="43">
        <f t="shared" si="33"/>
        <v>5</v>
      </c>
      <c r="AV45" s="43">
        <f t="shared" si="33"/>
        <v>2</v>
      </c>
    </row>
    <row r="46" spans="1:48" s="55" customFormat="1" ht="16.5" thickTop="1">
      <c r="A46" s="46"/>
      <c r="B46" s="46"/>
      <c r="C46" s="47" t="str">
        <f t="shared" si="33"/>
        <v>MAJORITE SIMPLE</v>
      </c>
      <c r="D46" s="48"/>
      <c r="E46" s="49">
        <f t="shared" si="33"/>
        <v>18</v>
      </c>
      <c r="F46" s="50">
        <f t="shared" si="33"/>
        <v>8</v>
      </c>
      <c r="G46" s="48"/>
      <c r="H46" s="48"/>
      <c r="I46" s="51"/>
      <c r="J46" s="52"/>
      <c r="K46" s="52"/>
      <c r="L46" s="52"/>
      <c r="M46" s="52"/>
      <c r="N46" s="52"/>
      <c r="O46" s="52"/>
      <c r="P46" s="52"/>
      <c r="Q46" s="53"/>
      <c r="R46" s="52"/>
      <c r="S46" s="52"/>
      <c r="T46" s="52"/>
      <c r="U46" s="52"/>
      <c r="V46" s="53"/>
      <c r="W46" s="52"/>
      <c r="X46" s="52"/>
      <c r="Y46" s="52"/>
      <c r="Z46" s="52"/>
      <c r="AA46" s="53"/>
      <c r="AB46" s="52"/>
      <c r="AC46" s="52"/>
      <c r="AD46" s="52"/>
      <c r="AE46" s="52"/>
      <c r="AF46" s="53"/>
      <c r="AG46" s="53"/>
      <c r="AH46" s="53"/>
      <c r="AI46" s="54"/>
      <c r="AJ46" s="53"/>
      <c r="AK46" s="53"/>
      <c r="AL46" s="53"/>
      <c r="AM46" s="53"/>
      <c r="AN46" s="53"/>
      <c r="AO46" s="53"/>
      <c r="AP46" s="54"/>
      <c r="AQ46" s="54"/>
      <c r="AR46" s="54"/>
      <c r="AS46" s="54"/>
      <c r="AT46" s="54"/>
      <c r="AU46" s="54"/>
      <c r="AV46" s="54"/>
    </row>
    <row r="47" spans="1:48" s="55" customFormat="1" ht="16.5" thickBot="1">
      <c r="A47" s="46"/>
      <c r="B47" s="46"/>
      <c r="C47" s="47" t="str">
        <f t="shared" si="33"/>
        <v>MAJORITE DEUX TIERS</v>
      </c>
      <c r="D47" s="48"/>
      <c r="E47" s="56">
        <f t="shared" si="33"/>
        <v>23.333333333333332</v>
      </c>
      <c r="F47" s="57">
        <f t="shared" si="33"/>
        <v>11</v>
      </c>
      <c r="G47" s="48"/>
      <c r="H47" s="48"/>
      <c r="I47" s="51"/>
      <c r="J47" s="58"/>
      <c r="K47" s="58"/>
      <c r="L47" s="58"/>
      <c r="M47" s="58"/>
      <c r="N47" s="58"/>
      <c r="O47" s="58"/>
      <c r="P47" s="58"/>
      <c r="Q47" s="59"/>
      <c r="R47" s="58"/>
      <c r="S47" s="58"/>
      <c r="T47" s="58"/>
      <c r="U47" s="58"/>
      <c r="V47" s="59"/>
      <c r="W47" s="58"/>
      <c r="X47" s="58"/>
      <c r="Y47" s="58"/>
      <c r="Z47" s="58"/>
      <c r="AA47" s="59"/>
      <c r="AB47" s="58"/>
      <c r="AC47" s="58"/>
      <c r="AD47" s="58"/>
      <c r="AE47" s="58"/>
      <c r="AF47" s="59"/>
      <c r="AG47" s="59"/>
      <c r="AH47" s="59"/>
      <c r="AI47" s="53"/>
      <c r="AJ47" s="59"/>
      <c r="AK47" s="59"/>
      <c r="AL47" s="59"/>
      <c r="AM47" s="59"/>
      <c r="AN47" s="59"/>
      <c r="AO47" s="59"/>
      <c r="AP47" s="53"/>
      <c r="AQ47" s="53"/>
      <c r="AR47" s="53"/>
      <c r="AS47" s="53"/>
      <c r="AT47" s="53"/>
      <c r="AU47" s="53"/>
      <c r="AV47" s="53"/>
    </row>
    <row r="48" spans="1:48" ht="17.25" thickTop="1" thickBot="1">
      <c r="C48" s="61" t="str">
        <f t="shared" si="33"/>
        <v>TOTAL AMENDES</v>
      </c>
      <c r="D48" s="62"/>
      <c r="E48" s="63"/>
      <c r="F48" s="63"/>
      <c r="G48" s="62"/>
      <c r="H48" s="62"/>
      <c r="I48" s="63"/>
      <c r="J48" s="64"/>
      <c r="K48" s="64"/>
      <c r="L48" s="65"/>
      <c r="M48" s="65"/>
      <c r="N48" s="65"/>
      <c r="O48" s="65"/>
      <c r="P48" s="65"/>
      <c r="Q48" s="63"/>
      <c r="R48" s="65"/>
      <c r="S48" s="65"/>
      <c r="T48" s="65"/>
      <c r="U48" s="64"/>
      <c r="V48" s="63"/>
      <c r="W48" s="65"/>
      <c r="X48" s="65"/>
      <c r="Y48" s="65"/>
      <c r="Z48" s="65"/>
      <c r="AA48" s="63"/>
      <c r="AB48" s="65"/>
      <c r="AC48" s="65"/>
      <c r="AD48" s="65"/>
      <c r="AE48" s="65"/>
      <c r="AF48" s="63"/>
      <c r="AG48" s="63"/>
      <c r="AH48" s="66"/>
      <c r="AI48" s="67">
        <f t="shared" si="33"/>
        <v>3000</v>
      </c>
      <c r="AJ48" s="66"/>
      <c r="AK48" s="66"/>
      <c r="AL48" s="66"/>
      <c r="AM48" s="66"/>
      <c r="AN48" s="66"/>
      <c r="AO48" s="63"/>
      <c r="AP48" s="68"/>
      <c r="AQ48" s="69"/>
      <c r="AR48" s="68"/>
      <c r="AS48" s="68"/>
      <c r="AT48" s="68"/>
      <c r="AU48" s="68"/>
      <c r="AV48" s="68"/>
    </row>
    <row r="49" ht="13.5" thickTop="1"/>
  </sheetData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3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1819Clubs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Emile</dc:creator>
  <cp:lastModifiedBy>Gorgo</cp:lastModifiedBy>
  <dcterms:created xsi:type="dcterms:W3CDTF">2018-10-31T13:42:36Z</dcterms:created>
  <dcterms:modified xsi:type="dcterms:W3CDTF">2018-11-02T14:53:07Z</dcterms:modified>
</cp:coreProperties>
</file>